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UST\PSTEAF Doc\2024 Regs\2024 Adjusted Worksheets - Master\Not Directed Worksheets\"/>
    </mc:Choice>
  </mc:AlternateContent>
  <xr:revisionPtr revIDLastSave="0" documentId="8_{F328F06B-13E6-46C2-87DF-FC9C3D912B05}" xr6:coauthVersionLast="47" xr6:coauthVersionMax="47" xr10:uidLastSave="{00000000-0000-0000-0000-000000000000}"/>
  <bookViews>
    <workbookView xWindow="-103" yWindow="-103" windowWidth="23657" windowHeight="15240" xr2:uid="{00000000-000D-0000-FFFF-FFFF00000000}"/>
  </bookViews>
  <sheets>
    <sheet name="UST Reimbursement Itemization" sheetId="6" r:id="rId1"/>
  </sheets>
  <definedNames>
    <definedName name="OLE_LINK1" localSheetId="0">'UST Reimbursement Itemization'!$A$106</definedName>
    <definedName name="_xlnm.Print_Area" localSheetId="0">'UST Reimbursement Itemization'!$A$1:$M$101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6" l="1"/>
  <c r="C44" i="6"/>
  <c r="H44" i="6" s="1"/>
  <c r="H42" i="6"/>
  <c r="M37" i="6"/>
  <c r="M44" i="6" l="1"/>
  <c r="H94" i="6" l="1"/>
  <c r="H93" i="6"/>
  <c r="H92" i="6"/>
  <c r="M94" i="6" l="1"/>
  <c r="H98" i="6"/>
  <c r="M98" i="6" s="1"/>
  <c r="H88" i="6"/>
  <c r="H87" i="6"/>
  <c r="H86" i="6"/>
  <c r="H85" i="6"/>
  <c r="H82" i="6"/>
  <c r="H81" i="6"/>
  <c r="H80" i="6"/>
  <c r="H73" i="6"/>
  <c r="M73" i="6" s="1"/>
  <c r="H70" i="6"/>
  <c r="H67" i="6"/>
  <c r="H66" i="6"/>
  <c r="H65" i="6"/>
  <c r="H62" i="6"/>
  <c r="M62" i="6" s="1"/>
  <c r="H58" i="6"/>
  <c r="H57" i="6"/>
  <c r="H56" i="6"/>
  <c r="H55" i="6"/>
  <c r="H51" i="6"/>
  <c r="M52" i="6" s="1"/>
  <c r="H48" i="6"/>
  <c r="H47" i="6"/>
  <c r="H37" i="6"/>
  <c r="H35" i="6"/>
  <c r="H30" i="6"/>
  <c r="H29" i="6"/>
  <c r="H28" i="6"/>
  <c r="H25" i="6"/>
  <c r="H24" i="6"/>
  <c r="H23" i="6"/>
  <c r="H22" i="6"/>
  <c r="H21" i="6"/>
  <c r="H20" i="6"/>
  <c r="H19" i="6"/>
  <c r="H18" i="6"/>
  <c r="M15" i="6"/>
  <c r="M35" i="6" l="1"/>
  <c r="M82" i="6"/>
  <c r="M25" i="6"/>
  <c r="M30" i="6"/>
  <c r="M88" i="6"/>
  <c r="M58" i="6"/>
  <c r="M48" i="6"/>
  <c r="M67" i="6"/>
  <c r="M10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Dickerson, Judy (EEC)</author>
  </authors>
  <commentList>
    <comment ref="C42" authorId="0" shapeId="0" xr:uid="{13076368-5A7D-4E65-9D72-BA88C7C58962}">
      <text>
        <r>
          <rPr>
            <sz val="8"/>
            <color indexed="81"/>
            <rFont val="Arial"/>
            <family val="2"/>
          </rPr>
          <t>If the site is more than 65 miles one-way and the total hours on site is more than 10 hours (including travel time) you will allow one (1) per diem for each two (2) days on site.</t>
        </r>
      </text>
    </comment>
  </commentList>
</comments>
</file>

<file path=xl/sharedStrings.xml><?xml version="1.0" encoding="utf-8"?>
<sst xmlns="http://schemas.openxmlformats.org/spreadsheetml/2006/main" count="218" uniqueCount="88">
  <si>
    <t>miles</t>
  </si>
  <si>
    <t>x</t>
  </si>
  <si>
    <t>=</t>
  </si>
  <si>
    <t>(round trip)</t>
  </si>
  <si>
    <t>minimum</t>
  </si>
  <si>
    <t>Personnel oversight</t>
  </si>
  <si>
    <t>TOTAL</t>
  </si>
  <si>
    <t>miles.</t>
  </si>
  <si>
    <t>Agency Interest Number (AI)</t>
  </si>
  <si>
    <t>PSTEAF Application Number</t>
  </si>
  <si>
    <t>1.</t>
  </si>
  <si>
    <t>2.</t>
  </si>
  <si>
    <t>a.</t>
  </si>
  <si>
    <t>b.</t>
  </si>
  <si>
    <t>c.</t>
  </si>
  <si>
    <t>d.</t>
  </si>
  <si>
    <t>4.</t>
  </si>
  <si>
    <t>5.</t>
  </si>
  <si>
    <t>General Information</t>
  </si>
  <si>
    <t xml:space="preserve">The one way mileage from the contractors office to the facility is </t>
  </si>
  <si>
    <t>(thickness)</t>
  </si>
  <si>
    <t>sq.ft.</t>
  </si>
  <si>
    <t>Equipment</t>
  </si>
  <si>
    <t>e.</t>
  </si>
  <si>
    <t>f.</t>
  </si>
  <si>
    <t>Date of Permanent Closure</t>
  </si>
  <si>
    <t>Dimensions of the Optional Soil Removal Area(s)</t>
  </si>
  <si>
    <t>Area 1:</t>
  </si>
  <si>
    <t>Area 2:</t>
  </si>
  <si>
    <t>Area 3:</t>
  </si>
  <si>
    <t>Area 4:</t>
  </si>
  <si>
    <t>Area</t>
  </si>
  <si>
    <t xml:space="preserve">tons </t>
  </si>
  <si>
    <t>(within 50 miles)</t>
  </si>
  <si>
    <t>(50 to 100 miles)</t>
  </si>
  <si>
    <t>(over 100 miles)</t>
  </si>
  <si>
    <t>day(s)</t>
  </si>
  <si>
    <t>Field Equipment</t>
  </si>
  <si>
    <t>Tools of the Trade</t>
  </si>
  <si>
    <t>Contaminated</t>
  </si>
  <si>
    <t>tons</t>
  </si>
  <si>
    <t>from borrow area</t>
  </si>
  <si>
    <t>(only allowed if soil is disposed at a landfill)</t>
  </si>
  <si>
    <t>Dimensions of the Excavation Zone</t>
  </si>
  <si>
    <t>Transportation and Disposal of Asphalt or Concrete at a Permitted Facility</t>
  </si>
  <si>
    <t>Concrete Removal</t>
  </si>
  <si>
    <t>Asphalt Removal</t>
  </si>
  <si>
    <r>
      <t xml:space="preserve">Excavation and Disposal or Treatment of Contaminated Material </t>
    </r>
    <r>
      <rPr>
        <i/>
        <sz val="8"/>
        <rFont val="Arial"/>
        <family val="2"/>
      </rPr>
      <t>(area outside the excavation zone)</t>
    </r>
  </si>
  <si>
    <t xml:space="preserve"> Mobilization and Demobilization of Heavy Equipment and Oversight Personnel to the Regulated Facility </t>
  </si>
  <si>
    <t>Excavation of Contaminated Material</t>
  </si>
  <si>
    <t>Purchase and Transportation of Backfill Material</t>
  </si>
  <si>
    <t>Install, Compact, and Grade Backfill</t>
  </si>
  <si>
    <t xml:space="preserve"> Transportation and Disposal or Treatment of Contaminated Material at a Permitted Facility</t>
  </si>
  <si>
    <t>Pumping and Transportation of Contaminated Pit Water or Groundwater</t>
  </si>
  <si>
    <t>g.</t>
  </si>
  <si>
    <t>Disposal or Treatment of Pit Water or Groundwater at a Permitted Facility</t>
  </si>
  <si>
    <t>h.</t>
  </si>
  <si>
    <t>3.</t>
  </si>
  <si>
    <t>Transportation, Disposal or Treatment, at a Permitted Facility, and Replacement of Contaminated Backfill Material from within the Excavation Zone</t>
  </si>
  <si>
    <r>
      <t>Transportation and Disposal or Treatment at a Permitted Facility, including Asphaltic Material</t>
    </r>
    <r>
      <rPr>
        <i/>
        <sz val="8"/>
        <rFont val="Arial"/>
        <family val="2"/>
      </rPr>
      <t xml:space="preserve"> (if necessary)</t>
    </r>
  </si>
  <si>
    <r>
      <t xml:space="preserve">Laboratory Analysis </t>
    </r>
    <r>
      <rPr>
        <i/>
        <sz val="8"/>
        <rFont val="Arial"/>
        <family val="2"/>
      </rPr>
      <t>(for samples collected outside the excavation zone)</t>
    </r>
  </si>
  <si>
    <t>Report for Optional Soil Removal at the Time of Permanent Closure</t>
  </si>
  <si>
    <t>Report</t>
  </si>
  <si>
    <t>Pad up to 4-inch thick</t>
  </si>
  <si>
    <t>4-inch thick w/ rebar</t>
  </si>
  <si>
    <t>6-inch thick</t>
  </si>
  <si>
    <t>6-inch thick w/ rebar</t>
  </si>
  <si>
    <t>9-inch thick</t>
  </si>
  <si>
    <t>9-inch thick w/ rebar</t>
  </si>
  <si>
    <t>10-inch or more</t>
  </si>
  <si>
    <t>10-inch or more w/ rebar</t>
  </si>
  <si>
    <r>
      <t xml:space="preserve">Asphalt/Concrete Removal </t>
    </r>
    <r>
      <rPr>
        <i/>
        <sz val="8"/>
        <rFont val="Arial"/>
        <family val="2"/>
      </rPr>
      <t>(area outside the excavation zone)</t>
    </r>
  </si>
  <si>
    <t>i.</t>
  </si>
  <si>
    <t>maximum</t>
  </si>
  <si>
    <t>Additional mileage</t>
  </si>
  <si>
    <t>cost</t>
  </si>
  <si>
    <t>+</t>
  </si>
  <si>
    <t>(provide invoice)</t>
  </si>
  <si>
    <t>PAH (method 8270)</t>
  </si>
  <si>
    <t>Total Lead (soil)</t>
  </si>
  <si>
    <t>BTEX (method 8260)</t>
  </si>
  <si>
    <t>(number of days of overnight stay)</t>
  </si>
  <si>
    <t>PerDiem</t>
  </si>
  <si>
    <t>Kentucky Department for Environmental Protection
Division of Waste Management
Underground Storage Tank Branch
300 Sower Boulevard, Second Floor - Frankfort KY  40601
(502) 564-5981</t>
  </si>
  <si>
    <t>FOR OFFICIAL USE ONLY -
DO NOT WRITE IN THIS SPACE</t>
  </si>
  <si>
    <t>Claim Number:</t>
  </si>
  <si>
    <t>Obligation Number:</t>
  </si>
  <si>
    <t>UST Optional Soil Removal at Permanent Closure Reimbursent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</si>
</sst>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5" formatCode="&quot;$&quot;#,##0.00;[Red]&quot;$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indexed="8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6" fillId="0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 indent="1"/>
    </xf>
    <xf numFmtId="0" fontId="6" fillId="2" borderId="4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7" fontId="4" fillId="0" borderId="1" xfId="0" applyNumberFormat="1" applyFont="1" applyFill="1" applyBorder="1" applyProtection="1"/>
    <xf numFmtId="0" fontId="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right"/>
    </xf>
    <xf numFmtId="7" fontId="4" fillId="0" borderId="1" xfId="0" applyNumberFormat="1" applyFont="1" applyBorder="1" applyProtection="1"/>
    <xf numFmtId="7" fontId="2" fillId="0" borderId="0" xfId="0" applyNumberFormat="1" applyFont="1" applyBorder="1" applyProtection="1"/>
    <xf numFmtId="0" fontId="2" fillId="0" borderId="3" xfId="0" applyFont="1" applyBorder="1" applyAlignment="1" applyProtection="1">
      <alignment horizontal="center"/>
      <protection locked="0"/>
    </xf>
    <xf numFmtId="37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Fill="1" applyBorder="1" applyProtection="1"/>
    <xf numFmtId="7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2" fillId="0" borderId="0" xfId="0" applyFont="1" applyBorder="1" applyProtection="1"/>
    <xf numFmtId="7" fontId="2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7" fontId="4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8" fontId="2" fillId="0" borderId="0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7" fontId="4" fillId="0" borderId="0" xfId="0" applyNumberFormat="1" applyFont="1" applyFill="1" applyBorder="1" applyProtection="1"/>
    <xf numFmtId="7" fontId="2" fillId="0" borderId="0" xfId="0" applyNumberFormat="1" applyFont="1" applyBorder="1" applyAlignment="1" applyProtection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7" fontId="4" fillId="0" borderId="11" xfId="0" applyNumberFormat="1" applyFont="1" applyBorder="1" applyProtection="1"/>
    <xf numFmtId="0" fontId="2" fillId="0" borderId="13" xfId="0" applyFont="1" applyBorder="1" applyAlignment="1" applyProtection="1">
      <alignment horizontal="right"/>
    </xf>
    <xf numFmtId="7" fontId="2" fillId="0" borderId="3" xfId="0" applyNumberFormat="1" applyFont="1" applyBorder="1" applyProtection="1"/>
    <xf numFmtId="7" fontId="4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0" fontId="2" fillId="0" borderId="10" xfId="0" applyFont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13" xfId="0" applyFont="1" applyBorder="1" applyProtection="1"/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right" wrapText="1"/>
    </xf>
    <xf numFmtId="7" fontId="2" fillId="0" borderId="5" xfId="0" applyNumberFormat="1" applyFont="1" applyBorder="1" applyProtection="1"/>
    <xf numFmtId="0" fontId="2" fillId="0" borderId="3" xfId="0" applyFont="1" applyBorder="1" applyAlignment="1" applyProtection="1">
      <alignment horizontal="right"/>
    </xf>
    <xf numFmtId="7" fontId="4" fillId="0" borderId="12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7" fontId="8" fillId="0" borderId="11" xfId="0" applyNumberFormat="1" applyFont="1" applyBorder="1" applyProtection="1"/>
    <xf numFmtId="8" fontId="4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3" fillId="0" borderId="13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center"/>
      <protection locked="0"/>
    </xf>
    <xf numFmtId="7" fontId="8" fillId="0" borderId="1" xfId="0" applyNumberFormat="1" applyFont="1" applyBorder="1" applyProtection="1"/>
    <xf numFmtId="0" fontId="8" fillId="0" borderId="0" xfId="0" applyFont="1" applyFill="1" applyBorder="1" applyAlignment="1" applyProtection="1"/>
    <xf numFmtId="0" fontId="4" fillId="0" borderId="2" xfId="0" applyFont="1" applyFill="1" applyBorder="1" applyProtection="1"/>
    <xf numFmtId="37" fontId="2" fillId="0" borderId="0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/>
    <xf numFmtId="0" fontId="2" fillId="0" borderId="0" xfId="0" applyFont="1" applyFill="1" applyBorder="1" applyAlignment="1" applyProtection="1"/>
    <xf numFmtId="2" fontId="2" fillId="0" borderId="3" xfId="0" applyNumberFormat="1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wrapText="1"/>
    </xf>
    <xf numFmtId="0" fontId="9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7" fontId="4" fillId="0" borderId="1" xfId="0" applyNumberFormat="1" applyFont="1" applyBorder="1" applyAlignment="1" applyProtection="1"/>
    <xf numFmtId="0" fontId="4" fillId="0" borderId="0" xfId="0" applyFont="1" applyBorder="1" applyAlignment="1" applyProtection="1"/>
    <xf numFmtId="2" fontId="2" fillId="0" borderId="4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11" fillId="0" borderId="2" xfId="1" applyFont="1" applyBorder="1" applyAlignment="1" applyProtection="1">
      <alignment horizontal="right"/>
    </xf>
    <xf numFmtId="0" fontId="4" fillId="0" borderId="0" xfId="1" applyFont="1" applyBorder="1" applyProtection="1"/>
    <xf numFmtId="7" fontId="4" fillId="0" borderId="1" xfId="1" applyNumberFormat="1" applyFont="1" applyBorder="1" applyProtection="1"/>
    <xf numFmtId="0" fontId="4" fillId="0" borderId="0" xfId="1" applyFont="1" applyFill="1" applyBorder="1" applyAlignment="1" applyProtection="1"/>
    <xf numFmtId="7" fontId="2" fillId="0" borderId="0" xfId="0" applyNumberFormat="1" applyFont="1" applyFill="1" applyBorder="1" applyAlignment="1" applyProtection="1">
      <alignment horizontal="right"/>
    </xf>
    <xf numFmtId="7" fontId="4" fillId="0" borderId="1" xfId="0" applyNumberFormat="1" applyFont="1" applyFill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7" fontId="4" fillId="0" borderId="0" xfId="0" applyNumberFormat="1" applyFont="1" applyFill="1" applyBorder="1" applyAlignment="1" applyProtection="1"/>
    <xf numFmtId="7" fontId="4" fillId="0" borderId="0" xfId="0" applyNumberFormat="1" applyFont="1" applyBorder="1" applyAlignment="1" applyProtection="1"/>
    <xf numFmtId="7" fontId="4" fillId="0" borderId="0" xfId="1" applyNumberFormat="1" applyFont="1" applyBorder="1" applyProtection="1"/>
    <xf numFmtId="0" fontId="5" fillId="0" borderId="0" xfId="0" applyFont="1" applyBorder="1" applyAlignment="1" applyProtection="1"/>
    <xf numFmtId="0" fontId="4" fillId="0" borderId="2" xfId="1" applyFont="1" applyFill="1" applyBorder="1" applyAlignment="1" applyProtection="1">
      <alignment horizontal="right"/>
    </xf>
    <xf numFmtId="0" fontId="12" fillId="0" borderId="3" xfId="1" applyFont="1" applyBorder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7" fontId="12" fillId="0" borderId="0" xfId="1" applyNumberFormat="1" applyFont="1" applyBorder="1" applyProtection="1"/>
    <xf numFmtId="0" fontId="12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7" fontId="12" fillId="0" borderId="0" xfId="1" applyNumberFormat="1" applyFont="1" applyBorder="1" applyAlignment="1" applyProtection="1">
      <alignment horizontal="center"/>
    </xf>
    <xf numFmtId="7" fontId="12" fillId="0" borderId="0" xfId="1" applyNumberFormat="1" applyFont="1" applyBorder="1" applyAlignment="1" applyProtection="1">
      <alignment horizontal="right"/>
    </xf>
    <xf numFmtId="0" fontId="12" fillId="0" borderId="3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7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" xfId="0" applyFont="1" applyBorder="1"/>
    <xf numFmtId="0" fontId="2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8" fillId="0" borderId="5" xfId="0" applyFont="1" applyFill="1" applyBorder="1" applyAlignment="1" applyProtection="1"/>
    <xf numFmtId="0" fontId="8" fillId="0" borderId="12" xfId="0" applyFont="1" applyFill="1" applyBorder="1" applyAlignment="1" applyProtection="1"/>
    <xf numFmtId="0" fontId="8" fillId="0" borderId="1" xfId="0" applyFont="1" applyFill="1" applyBorder="1" applyAlignment="1" applyProtection="1"/>
    <xf numFmtId="0" fontId="0" fillId="0" borderId="2" xfId="0" applyBorder="1"/>
    <xf numFmtId="0" fontId="0" fillId="0" borderId="1" xfId="0" applyBorder="1"/>
    <xf numFmtId="0" fontId="0" fillId="0" borderId="13" xfId="0" applyBorder="1"/>
    <xf numFmtId="0" fontId="0" fillId="0" borderId="3" xfId="0" applyBorder="1"/>
    <xf numFmtId="0" fontId="0" fillId="0" borderId="11" xfId="0" applyBorder="1"/>
    <xf numFmtId="0" fontId="4" fillId="0" borderId="1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7" fontId="2" fillId="0" borderId="3" xfId="0" applyNumberFormat="1" applyFont="1" applyFill="1" applyBorder="1" applyProtection="1"/>
    <xf numFmtId="0" fontId="4" fillId="0" borderId="3" xfId="0" applyFont="1" applyFill="1" applyBorder="1" applyProtection="1"/>
    <xf numFmtId="7" fontId="4" fillId="0" borderId="0" xfId="0" applyNumberFormat="1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0" fillId="0" borderId="5" xfId="0" applyBorder="1"/>
    <xf numFmtId="0" fontId="0" fillId="0" borderId="12" xfId="0" applyBorder="1"/>
    <xf numFmtId="0" fontId="3" fillId="0" borderId="0" xfId="0" applyFont="1"/>
    <xf numFmtId="49" fontId="2" fillId="0" borderId="10" xfId="0" applyNumberFormat="1" applyFont="1" applyBorder="1" applyAlignment="1">
      <alignment horizontal="right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/>
    <xf numFmtId="49" fontId="3" fillId="0" borderId="13" xfId="0" applyNumberFormat="1" applyFont="1" applyBorder="1" applyAlignment="1">
      <alignment horizontal="right"/>
    </xf>
    <xf numFmtId="0" fontId="3" fillId="0" borderId="3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4" fillId="0" borderId="1" xfId="0" applyFont="1" applyFill="1" applyBorder="1" applyAlignment="1">
      <alignment vertical="center"/>
    </xf>
    <xf numFmtId="49" fontId="8" fillId="3" borderId="7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1" xfId="0" applyFont="1" applyBorder="1"/>
    <xf numFmtId="165" fontId="4" fillId="0" borderId="1" xfId="0" applyNumberFormat="1" applyFont="1" applyBorder="1"/>
    <xf numFmtId="9" fontId="12" fillId="0" borderId="0" xfId="1" applyNumberFormat="1" applyFont="1" applyBorder="1" applyProtection="1"/>
    <xf numFmtId="0" fontId="13" fillId="0" borderId="0" xfId="1" applyFont="1" applyBorder="1" applyProtection="1"/>
    <xf numFmtId="0" fontId="10" fillId="0" borderId="2" xfId="0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7" fontId="2" fillId="0" borderId="0" xfId="0" applyNumberFormat="1" applyFont="1" applyProtection="1">
      <protection hidden="1"/>
    </xf>
    <xf numFmtId="7" fontId="2" fillId="0" borderId="0" xfId="0" applyNumberFormat="1" applyFont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hidden="1"/>
    </xf>
    <xf numFmtId="0" fontId="9" fillId="0" borderId="2" xfId="0" applyFont="1" applyBorder="1" applyProtection="1">
      <protection hidden="1"/>
    </xf>
    <xf numFmtId="37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7" fontId="4" fillId="0" borderId="1" xfId="0" applyNumberFormat="1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2" fillId="2" borderId="1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 indent="1"/>
    </xf>
    <xf numFmtId="0" fontId="7" fillId="0" borderId="8" xfId="0" applyFont="1" applyFill="1" applyBorder="1" applyAlignment="1" applyProtection="1">
      <alignment horizontal="left" vertical="center" indent="1"/>
    </xf>
    <xf numFmtId="0" fontId="7" fillId="0" borderId="7" xfId="0" applyFont="1" applyBorder="1" applyAlignment="1" applyProtection="1">
      <alignment horizontal="left" vertical="center" indent="1"/>
    </xf>
    <xf numFmtId="0" fontId="7" fillId="0" borderId="4" xfId="0" applyFont="1" applyBorder="1" applyAlignment="1" applyProtection="1">
      <alignment horizontal="left" vertical="center" indent="1"/>
    </xf>
    <xf numFmtId="0" fontId="7" fillId="0" borderId="9" xfId="0" applyFont="1" applyBorder="1" applyAlignment="1" applyProtection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8" fillId="3" borderId="4" xfId="0" applyFont="1" applyFill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3" fillId="0" borderId="7" xfId="0" applyFont="1" applyBorder="1" applyProtection="1"/>
    <xf numFmtId="0" fontId="3" fillId="0" borderId="4" xfId="0" applyFont="1" applyBorder="1" applyProtection="1"/>
    <xf numFmtId="0" fontId="3" fillId="0" borderId="9" xfId="0" applyFont="1" applyBorder="1" applyProtection="1"/>
    <xf numFmtId="0" fontId="6" fillId="2" borderId="10" xfId="0" applyFont="1" applyFill="1" applyBorder="1" applyAlignment="1" applyProtection="1">
      <alignment horizontal="left" vertical="center" wrapText="1" indent="1"/>
    </xf>
    <xf numFmtId="0" fontId="6" fillId="2" borderId="5" xfId="0" applyFont="1" applyFill="1" applyBorder="1" applyAlignment="1" applyProtection="1">
      <alignment horizontal="left" vertical="center" wrapText="1" indent="1"/>
    </xf>
    <xf numFmtId="0" fontId="6" fillId="2" borderId="12" xfId="0" applyFont="1" applyFill="1" applyBorder="1" applyAlignment="1" applyProtection="1">
      <alignment horizontal="left" vertical="center" wrapText="1" indent="1"/>
    </xf>
    <xf numFmtId="0" fontId="6" fillId="2" borderId="13" xfId="0" applyFont="1" applyFill="1" applyBorder="1" applyAlignment="1" applyProtection="1">
      <alignment horizontal="left" vertical="center" wrapText="1" indent="1"/>
    </xf>
    <xf numFmtId="0" fontId="6" fillId="2" borderId="3" xfId="0" applyFont="1" applyFill="1" applyBorder="1" applyAlignment="1" applyProtection="1">
      <alignment horizontal="left" vertical="center" wrapText="1" indent="1"/>
    </xf>
    <xf numFmtId="0" fontId="6" fillId="2" borderId="11" xfId="0" applyFont="1" applyFill="1" applyBorder="1" applyAlignment="1" applyProtection="1">
      <alignment horizontal="left" vertical="center" wrapText="1" indent="1"/>
    </xf>
    <xf numFmtId="0" fontId="3" fillId="0" borderId="1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136071</xdr:colOff>
          <xdr:row>7</xdr:row>
          <xdr:rowOff>0</xdr:rowOff>
        </xdr:from>
        <xdr:to>
          <xdr:col>1</xdr:col>
          <xdr:colOff>114300</xdr:colOff>
          <xdr:row>7</xdr:row>
          <xdr:rowOff>0</xdr:rowOff>
        </xdr:to>
        <xdr:sp macro="" textlink="">
          <xdr:nvSpPr>
            <xdr:cNvPr id="4242" name="CheckBox1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103</xdr:row>
      <xdr:rowOff>0</xdr:rowOff>
    </xdr:from>
    <xdr:to>
      <xdr:col>12</xdr:col>
      <xdr:colOff>46833</xdr:colOff>
      <xdr:row>152</xdr:row>
      <xdr:rowOff>87917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E31739-8A18-5B09-E533-74350DF11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036" y="17943286"/>
          <a:ext cx="6333333" cy="7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P105"/>
  <sheetViews>
    <sheetView tabSelected="1" showWhiteSpace="0" zoomScale="120" zoomScaleNormal="120" zoomScaleSheetLayoutView="100" workbookViewId="0">
      <selection sqref="A1:I4"/>
    </sheetView>
  </sheetViews>
  <sheetFormatPr defaultRowHeight="12.45" x14ac:dyDescent="0.3"/>
  <cols>
    <col min="1" max="1" width="2.765625" style="6" customWidth="1"/>
    <col min="2" max="2" width="18.4609375" customWidth="1"/>
    <col min="3" max="3" width="8.765625" customWidth="1"/>
    <col min="4" max="4" width="6.84375" customWidth="1"/>
    <col min="5" max="5" width="3.765625" customWidth="1"/>
    <col min="6" max="6" width="8.765625" customWidth="1"/>
    <col min="7" max="7" width="4.765625" customWidth="1"/>
    <col min="8" max="8" width="9.53515625" bestFit="1" customWidth="1"/>
    <col min="9" max="9" width="8.765625" customWidth="1"/>
    <col min="10" max="10" width="11.53515625" customWidth="1"/>
    <col min="11" max="12" width="3.765625" customWidth="1"/>
    <col min="13" max="13" width="10.765625" customWidth="1"/>
    <col min="14" max="14" width="4" bestFit="1" customWidth="1"/>
    <col min="15" max="15" width="1.765625" bestFit="1" customWidth="1"/>
    <col min="16" max="16" width="4.07421875" bestFit="1" customWidth="1"/>
  </cols>
  <sheetData>
    <row r="1" spans="1:15" ht="18" customHeight="1" x14ac:dyDescent="0.3">
      <c r="A1" s="191" t="s">
        <v>83</v>
      </c>
      <c r="B1" s="192"/>
      <c r="C1" s="192"/>
      <c r="D1" s="192"/>
      <c r="E1" s="192"/>
      <c r="F1" s="192"/>
      <c r="G1" s="192"/>
      <c r="H1" s="192"/>
      <c r="I1" s="193"/>
      <c r="J1" s="197" t="s">
        <v>84</v>
      </c>
      <c r="K1" s="198"/>
      <c r="L1" s="198"/>
      <c r="M1" s="199"/>
    </row>
    <row r="2" spans="1:15" ht="18" customHeight="1" x14ac:dyDescent="0.3">
      <c r="A2" s="194"/>
      <c r="B2" s="195"/>
      <c r="C2" s="195"/>
      <c r="D2" s="195"/>
      <c r="E2" s="195"/>
      <c r="F2" s="195"/>
      <c r="G2" s="195"/>
      <c r="H2" s="195"/>
      <c r="I2" s="196"/>
      <c r="J2" s="200"/>
      <c r="K2" s="201"/>
      <c r="L2" s="201"/>
      <c r="M2" s="202"/>
    </row>
    <row r="3" spans="1:15" ht="18" customHeight="1" x14ac:dyDescent="0.3">
      <c r="A3" s="194"/>
      <c r="B3" s="195"/>
      <c r="C3" s="195"/>
      <c r="D3" s="195"/>
      <c r="E3" s="195"/>
      <c r="F3" s="195"/>
      <c r="G3" s="195"/>
      <c r="H3" s="195"/>
      <c r="I3" s="196"/>
      <c r="J3" s="203" t="s">
        <v>85</v>
      </c>
      <c r="K3" s="204"/>
      <c r="L3" s="205"/>
      <c r="M3" s="206"/>
    </row>
    <row r="4" spans="1:15" ht="18" customHeight="1" x14ac:dyDescent="0.3">
      <c r="A4" s="194"/>
      <c r="B4" s="195"/>
      <c r="C4" s="195"/>
      <c r="D4" s="195"/>
      <c r="E4" s="195"/>
      <c r="F4" s="195"/>
      <c r="G4" s="195"/>
      <c r="H4" s="195"/>
      <c r="I4" s="196"/>
      <c r="J4" s="207" t="s">
        <v>86</v>
      </c>
      <c r="K4" s="208"/>
      <c r="L4" s="208"/>
      <c r="M4" s="209"/>
    </row>
    <row r="5" spans="1:15" ht="38.15" customHeight="1" x14ac:dyDescent="0.3">
      <c r="A5" s="210" t="s">
        <v>87</v>
      </c>
      <c r="B5" s="211"/>
      <c r="C5" s="211"/>
      <c r="D5" s="211"/>
      <c r="E5" s="211"/>
      <c r="F5" s="211"/>
      <c r="G5" s="211"/>
      <c r="H5" s="211"/>
      <c r="I5" s="212"/>
      <c r="J5" s="181"/>
      <c r="K5" s="182"/>
      <c r="L5" s="182"/>
      <c r="M5" s="183"/>
    </row>
    <row r="6" spans="1:15" ht="20.149999999999999" customHeight="1" x14ac:dyDescent="0.3">
      <c r="A6" s="185" t="s">
        <v>18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5" ht="18" customHeight="1" x14ac:dyDescent="0.3">
      <c r="A7" s="186" t="s">
        <v>8</v>
      </c>
      <c r="B7" s="186"/>
      <c r="C7" s="186"/>
      <c r="D7" s="188"/>
      <c r="E7" s="189"/>
      <c r="F7" s="189"/>
      <c r="G7" s="189"/>
      <c r="H7" s="190"/>
      <c r="I7" s="2" t="s">
        <v>9</v>
      </c>
      <c r="J7" s="3"/>
      <c r="K7" s="3"/>
      <c r="L7" s="187"/>
      <c r="M7" s="187"/>
    </row>
    <row r="8" spans="1:15" s="16" customFormat="1" ht="18" customHeight="1" x14ac:dyDescent="0.3">
      <c r="A8" s="186" t="s">
        <v>25</v>
      </c>
      <c r="B8" s="186"/>
      <c r="C8" s="186"/>
      <c r="D8" s="219"/>
      <c r="E8" s="220"/>
      <c r="F8" s="220"/>
      <c r="G8" s="220"/>
      <c r="H8" s="220"/>
      <c r="I8" s="220"/>
      <c r="J8" s="220"/>
      <c r="K8" s="220"/>
      <c r="L8" s="220"/>
      <c r="M8" s="221"/>
      <c r="N8" s="51"/>
      <c r="O8" s="52"/>
    </row>
    <row r="9" spans="1:15" s="16" customFormat="1" ht="18" customHeight="1" x14ac:dyDescent="0.3">
      <c r="A9" s="222" t="s">
        <v>26</v>
      </c>
      <c r="B9" s="223"/>
      <c r="C9" s="224"/>
      <c r="D9" s="69" t="s">
        <v>27</v>
      </c>
      <c r="E9" s="228"/>
      <c r="F9" s="228"/>
      <c r="G9" s="228"/>
      <c r="H9" s="229"/>
      <c r="I9" s="70" t="s">
        <v>29</v>
      </c>
      <c r="J9" s="228"/>
      <c r="K9" s="228"/>
      <c r="L9" s="228"/>
      <c r="M9" s="232"/>
      <c r="N9" s="51"/>
      <c r="O9" s="52"/>
    </row>
    <row r="10" spans="1:15" s="16" customFormat="1" ht="18" customHeight="1" x14ac:dyDescent="0.3">
      <c r="A10" s="225"/>
      <c r="B10" s="226"/>
      <c r="C10" s="227"/>
      <c r="D10" s="67" t="s">
        <v>28</v>
      </c>
      <c r="E10" s="230"/>
      <c r="F10" s="230"/>
      <c r="G10" s="230"/>
      <c r="H10" s="231"/>
      <c r="I10" s="68" t="s">
        <v>30</v>
      </c>
      <c r="J10" s="230"/>
      <c r="K10" s="230"/>
      <c r="L10" s="230"/>
      <c r="M10" s="233"/>
      <c r="N10" s="51"/>
      <c r="O10" s="52"/>
    </row>
    <row r="11" spans="1:15" ht="6.45" customHeight="1" x14ac:dyDescent="0.3">
      <c r="A11" s="56"/>
      <c r="B11" s="4"/>
      <c r="C11" s="5"/>
      <c r="D11" s="5"/>
      <c r="E11" s="5"/>
      <c r="F11" s="5"/>
      <c r="G11" s="5"/>
      <c r="H11" s="4"/>
      <c r="I11" s="4"/>
      <c r="J11" s="1"/>
      <c r="K11" s="1"/>
      <c r="L11" s="1"/>
      <c r="M11" s="57"/>
    </row>
    <row r="12" spans="1:15" s="154" customFormat="1" ht="18" customHeight="1" x14ac:dyDescent="0.3">
      <c r="A12" s="153" t="s">
        <v>10</v>
      </c>
      <c r="B12" s="213" t="s">
        <v>71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4"/>
    </row>
    <row r="13" spans="1:15" s="17" customFormat="1" ht="12.9" customHeight="1" x14ac:dyDescent="0.25">
      <c r="A13" s="74"/>
      <c r="B13" s="18"/>
      <c r="C13" s="18"/>
      <c r="D13" s="20"/>
      <c r="E13" s="19"/>
      <c r="F13" s="20"/>
      <c r="G13" s="19"/>
      <c r="H13" s="18"/>
      <c r="I13" s="18"/>
      <c r="J13" s="18"/>
      <c r="K13" s="18"/>
      <c r="L13" s="53"/>
      <c r="M13" s="26"/>
    </row>
    <row r="14" spans="1:15" s="17" customFormat="1" ht="12.9" customHeight="1" x14ac:dyDescent="0.25">
      <c r="A14" s="58" t="s">
        <v>12</v>
      </c>
      <c r="B14" s="35" t="s">
        <v>46</v>
      </c>
      <c r="C14" s="18"/>
      <c r="D14" s="20"/>
      <c r="E14" s="19"/>
      <c r="F14" s="20"/>
      <c r="G14" s="19"/>
      <c r="H14" s="18"/>
      <c r="I14" s="18"/>
      <c r="J14" s="18"/>
      <c r="K14" s="18"/>
      <c r="L14" s="53"/>
      <c r="M14" s="26"/>
    </row>
    <row r="15" spans="1:15" s="17" customFormat="1" ht="12.9" customHeight="1" x14ac:dyDescent="0.25">
      <c r="A15" s="31"/>
      <c r="B15" s="39" t="s">
        <v>31</v>
      </c>
      <c r="C15" s="13"/>
      <c r="D15" s="23" t="s">
        <v>21</v>
      </c>
      <c r="E15" s="63" t="s">
        <v>1</v>
      </c>
      <c r="F15" s="14"/>
      <c r="G15" s="33" t="s">
        <v>2</v>
      </c>
      <c r="H15" s="10">
        <f>SUM(C15*0.7)+IF(F15&gt;3,F15-3)*0.2*C15</f>
        <v>0</v>
      </c>
      <c r="I15" s="23"/>
      <c r="J15" s="63"/>
      <c r="K15" s="23"/>
      <c r="L15" s="53"/>
      <c r="M15" s="11">
        <f>SUM(H15)</f>
        <v>0</v>
      </c>
    </row>
    <row r="16" spans="1:15" s="17" customFormat="1" ht="12.9" customHeight="1" x14ac:dyDescent="0.3">
      <c r="A16" s="31"/>
      <c r="B16" s="39"/>
      <c r="C16" s="63"/>
      <c r="D16" s="29"/>
      <c r="E16" s="63"/>
      <c r="F16" s="100" t="s">
        <v>20</v>
      </c>
      <c r="G16" s="33"/>
      <c r="H16" s="10"/>
      <c r="I16" s="23"/>
      <c r="J16" s="63"/>
      <c r="K16" s="28"/>
      <c r="L16" s="23"/>
      <c r="M16" s="26"/>
    </row>
    <row r="17" spans="1:13" s="23" customFormat="1" ht="12.9" customHeight="1" x14ac:dyDescent="0.25">
      <c r="A17" s="58" t="s">
        <v>13</v>
      </c>
      <c r="B17" s="35" t="s">
        <v>45</v>
      </c>
      <c r="C17" s="18"/>
      <c r="D17" s="20"/>
      <c r="E17" s="19"/>
      <c r="F17" s="20"/>
      <c r="G17" s="19"/>
      <c r="H17" s="18"/>
      <c r="I17" s="18"/>
      <c r="J17" s="18"/>
      <c r="K17" s="18"/>
      <c r="M17" s="11"/>
    </row>
    <row r="18" spans="1:13" s="23" customFormat="1" ht="12.9" customHeight="1" x14ac:dyDescent="0.25">
      <c r="A18" s="31"/>
      <c r="B18" s="39" t="s">
        <v>63</v>
      </c>
      <c r="C18" s="13"/>
      <c r="D18" s="23" t="s">
        <v>21</v>
      </c>
      <c r="E18" s="63" t="s">
        <v>1</v>
      </c>
      <c r="F18" s="10">
        <v>0.7</v>
      </c>
      <c r="G18" s="63" t="s">
        <v>2</v>
      </c>
      <c r="H18" s="12">
        <f t="shared" ref="H18:H25" si="0">SUM(C18*F18)</f>
        <v>0</v>
      </c>
      <c r="M18" s="26"/>
    </row>
    <row r="19" spans="1:13" s="23" customFormat="1" ht="12.9" customHeight="1" x14ac:dyDescent="0.25">
      <c r="A19" s="31"/>
      <c r="B19" s="39" t="s">
        <v>64</v>
      </c>
      <c r="C19" s="13"/>
      <c r="D19" s="23" t="s">
        <v>21</v>
      </c>
      <c r="E19" s="63" t="s">
        <v>1</v>
      </c>
      <c r="F19" s="12">
        <v>0.81</v>
      </c>
      <c r="G19" s="63" t="s">
        <v>2</v>
      </c>
      <c r="H19" s="12">
        <f t="shared" si="0"/>
        <v>0</v>
      </c>
      <c r="M19" s="26"/>
    </row>
    <row r="20" spans="1:13" s="23" customFormat="1" ht="12.9" customHeight="1" x14ac:dyDescent="0.25">
      <c r="A20" s="31"/>
      <c r="B20" s="39" t="s">
        <v>65</v>
      </c>
      <c r="C20" s="38"/>
      <c r="D20" s="23" t="s">
        <v>21</v>
      </c>
      <c r="E20" s="63" t="s">
        <v>1</v>
      </c>
      <c r="F20" s="12">
        <v>1.05</v>
      </c>
      <c r="G20" s="63" t="s">
        <v>2</v>
      </c>
      <c r="H20" s="12">
        <f t="shared" si="0"/>
        <v>0</v>
      </c>
      <c r="M20" s="26"/>
    </row>
    <row r="21" spans="1:13" s="23" customFormat="1" ht="12.9" customHeight="1" x14ac:dyDescent="0.25">
      <c r="A21" s="31"/>
      <c r="B21" s="39" t="s">
        <v>66</v>
      </c>
      <c r="C21" s="38"/>
      <c r="D21" s="18" t="s">
        <v>21</v>
      </c>
      <c r="E21" s="63" t="s">
        <v>1</v>
      </c>
      <c r="F21" s="12">
        <v>1.21</v>
      </c>
      <c r="G21" s="63" t="s">
        <v>2</v>
      </c>
      <c r="H21" s="12">
        <f t="shared" si="0"/>
        <v>0</v>
      </c>
      <c r="M21" s="26"/>
    </row>
    <row r="22" spans="1:13" s="23" customFormat="1" ht="12.9" customHeight="1" x14ac:dyDescent="0.25">
      <c r="A22" s="31"/>
      <c r="B22" s="39" t="s">
        <v>67</v>
      </c>
      <c r="C22" s="38"/>
      <c r="D22" s="23" t="s">
        <v>21</v>
      </c>
      <c r="E22" s="63" t="s">
        <v>1</v>
      </c>
      <c r="F22" s="12">
        <v>2.1</v>
      </c>
      <c r="G22" s="63" t="s">
        <v>2</v>
      </c>
      <c r="H22" s="12">
        <f t="shared" si="0"/>
        <v>0</v>
      </c>
      <c r="M22" s="11"/>
    </row>
    <row r="23" spans="1:13" s="23" customFormat="1" ht="12.9" customHeight="1" x14ac:dyDescent="0.25">
      <c r="A23" s="31"/>
      <c r="B23" s="39" t="s">
        <v>68</v>
      </c>
      <c r="C23" s="38"/>
      <c r="D23" s="23" t="s">
        <v>21</v>
      </c>
      <c r="E23" s="63" t="s">
        <v>1</v>
      </c>
      <c r="F23" s="12">
        <v>2.42</v>
      </c>
      <c r="G23" s="63" t="s">
        <v>2</v>
      </c>
      <c r="H23" s="12">
        <f t="shared" si="0"/>
        <v>0</v>
      </c>
      <c r="M23" s="26"/>
    </row>
    <row r="24" spans="1:13" s="17" customFormat="1" ht="12.9" customHeight="1" x14ac:dyDescent="0.25">
      <c r="A24" s="31"/>
      <c r="B24" s="39" t="s">
        <v>69</v>
      </c>
      <c r="C24" s="38"/>
      <c r="D24" s="23" t="s">
        <v>21</v>
      </c>
      <c r="E24" s="63" t="s">
        <v>1</v>
      </c>
      <c r="F24" s="12">
        <v>5.35</v>
      </c>
      <c r="G24" s="63" t="s">
        <v>2</v>
      </c>
      <c r="H24" s="12">
        <f t="shared" si="0"/>
        <v>0</v>
      </c>
      <c r="I24" s="23"/>
      <c r="J24" s="23"/>
      <c r="K24" s="23"/>
      <c r="L24" s="23"/>
      <c r="M24" s="26"/>
    </row>
    <row r="25" spans="1:13" s="17" customFormat="1" ht="12.9" customHeight="1" x14ac:dyDescent="0.25">
      <c r="A25" s="31"/>
      <c r="B25" s="39" t="s">
        <v>70</v>
      </c>
      <c r="C25" s="76"/>
      <c r="D25" s="23" t="s">
        <v>21</v>
      </c>
      <c r="E25" s="63" t="s">
        <v>1</v>
      </c>
      <c r="F25" s="12">
        <v>6.15</v>
      </c>
      <c r="G25" s="24" t="s">
        <v>2</v>
      </c>
      <c r="H25" s="12">
        <f t="shared" si="0"/>
        <v>0</v>
      </c>
      <c r="I25" s="23"/>
      <c r="J25" s="23"/>
      <c r="K25" s="23"/>
      <c r="L25" s="23"/>
      <c r="M25" s="11">
        <f>SUM(H18:H25)</f>
        <v>0</v>
      </c>
    </row>
    <row r="26" spans="1:13" s="17" customFormat="1" ht="12.9" customHeight="1" x14ac:dyDescent="0.25">
      <c r="A26" s="31"/>
      <c r="B26" s="23"/>
      <c r="C26" s="23"/>
      <c r="D26" s="63"/>
      <c r="E26" s="12"/>
      <c r="F26" s="63"/>
      <c r="G26" s="25"/>
      <c r="H26" s="25"/>
      <c r="I26" s="23"/>
      <c r="J26" s="23"/>
      <c r="K26" s="28"/>
      <c r="L26" s="23"/>
      <c r="M26" s="11"/>
    </row>
    <row r="27" spans="1:13" s="17" customFormat="1" ht="12.9" customHeight="1" x14ac:dyDescent="0.25">
      <c r="A27" s="58" t="s">
        <v>14</v>
      </c>
      <c r="B27" s="88" t="s">
        <v>44</v>
      </c>
      <c r="C27" s="78"/>
      <c r="D27" s="78"/>
      <c r="E27" s="78"/>
      <c r="F27" s="78"/>
      <c r="G27" s="78"/>
      <c r="H27" s="78"/>
      <c r="I27" s="78"/>
      <c r="J27" s="78"/>
      <c r="K27" s="78"/>
      <c r="L27" s="23"/>
      <c r="M27" s="7"/>
    </row>
    <row r="28" spans="1:13" s="17" customFormat="1" ht="12.9" customHeight="1" x14ac:dyDescent="0.3">
      <c r="A28" s="27"/>
      <c r="B28" s="23"/>
      <c r="C28" s="79"/>
      <c r="D28" s="23" t="s">
        <v>32</v>
      </c>
      <c r="E28" s="63" t="s">
        <v>1</v>
      </c>
      <c r="F28" s="12">
        <v>84</v>
      </c>
      <c r="G28" s="63" t="s">
        <v>2</v>
      </c>
      <c r="H28" s="10">
        <f>SUM(C28*F28)</f>
        <v>0</v>
      </c>
      <c r="I28" s="55" t="s">
        <v>33</v>
      </c>
      <c r="J28" s="23"/>
      <c r="K28" s="28"/>
      <c r="L28" s="36"/>
      <c r="M28" s="26"/>
    </row>
    <row r="29" spans="1:13" s="17" customFormat="1" ht="12.9" customHeight="1" x14ac:dyDescent="0.3">
      <c r="A29" s="27"/>
      <c r="B29" s="23"/>
      <c r="C29" s="79"/>
      <c r="D29" s="23" t="s">
        <v>32</v>
      </c>
      <c r="E29" s="63" t="s">
        <v>1</v>
      </c>
      <c r="F29" s="12">
        <v>103</v>
      </c>
      <c r="G29" s="63" t="s">
        <v>2</v>
      </c>
      <c r="H29" s="10">
        <f>SUM(C29*F29)</f>
        <v>0</v>
      </c>
      <c r="I29" s="55" t="s">
        <v>34</v>
      </c>
      <c r="J29" s="23"/>
      <c r="K29" s="28"/>
      <c r="L29" s="23"/>
      <c r="M29" s="26"/>
    </row>
    <row r="30" spans="1:13" s="17" customFormat="1" ht="12.9" customHeight="1" x14ac:dyDescent="0.3">
      <c r="A30" s="27"/>
      <c r="B30" s="23"/>
      <c r="C30" s="79"/>
      <c r="D30" s="23" t="s">
        <v>32</v>
      </c>
      <c r="E30" s="63" t="s">
        <v>1</v>
      </c>
      <c r="F30" s="12">
        <v>122</v>
      </c>
      <c r="G30" s="63" t="s">
        <v>2</v>
      </c>
      <c r="H30" s="10">
        <f>SUM(C30*F30)</f>
        <v>0</v>
      </c>
      <c r="I30" s="55" t="s">
        <v>35</v>
      </c>
      <c r="J30" s="23"/>
      <c r="K30" s="23"/>
      <c r="L30" s="23"/>
      <c r="M30" s="11">
        <f>SUM(H28:H30)</f>
        <v>0</v>
      </c>
    </row>
    <row r="31" spans="1:13" s="17" customFormat="1" ht="12.9" customHeight="1" x14ac:dyDescent="0.25">
      <c r="A31" s="50"/>
      <c r="B31" s="40"/>
      <c r="C31" s="40"/>
      <c r="D31" s="41"/>
      <c r="E31" s="44"/>
      <c r="F31" s="41"/>
      <c r="G31" s="44"/>
      <c r="H31" s="41"/>
      <c r="I31" s="40"/>
      <c r="J31" s="40"/>
      <c r="K31" s="40"/>
      <c r="L31" s="40"/>
      <c r="M31" s="42"/>
    </row>
    <row r="32" spans="1:13" s="154" customFormat="1" ht="18" customHeight="1" x14ac:dyDescent="0.3">
      <c r="A32" s="153" t="s">
        <v>11</v>
      </c>
      <c r="B32" s="213" t="s">
        <v>47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</row>
    <row r="33" spans="1:16" s="17" customFormat="1" ht="12.9" customHeight="1" x14ac:dyDescent="0.25">
      <c r="A33" s="47"/>
      <c r="B33" s="48"/>
      <c r="C33" s="48"/>
      <c r="D33" s="49"/>
      <c r="E33" s="60"/>
      <c r="F33" s="49"/>
      <c r="G33" s="60"/>
      <c r="H33" s="49"/>
      <c r="I33" s="48"/>
      <c r="J33" s="48"/>
      <c r="K33" s="48"/>
      <c r="L33" s="48"/>
      <c r="M33" s="62"/>
    </row>
    <row r="34" spans="1:16" s="17" customFormat="1" ht="12.9" customHeight="1" x14ac:dyDescent="0.25">
      <c r="A34" s="59" t="s">
        <v>12</v>
      </c>
      <c r="B34" s="21" t="s">
        <v>48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23"/>
      <c r="M34" s="7"/>
    </row>
    <row r="35" spans="1:16" s="17" customFormat="1" ht="12.9" customHeight="1" x14ac:dyDescent="0.25">
      <c r="A35" s="22"/>
      <c r="B35" s="23"/>
      <c r="C35" s="13"/>
      <c r="D35" s="23" t="s">
        <v>0</v>
      </c>
      <c r="E35" s="63" t="s">
        <v>1</v>
      </c>
      <c r="F35" s="12">
        <v>7.95</v>
      </c>
      <c r="G35" s="63" t="s">
        <v>2</v>
      </c>
      <c r="H35" s="12">
        <f>SUM(C35*F35)</f>
        <v>0</v>
      </c>
      <c r="I35" s="23" t="s">
        <v>22</v>
      </c>
      <c r="J35" s="23"/>
      <c r="K35" s="23"/>
      <c r="L35" s="23"/>
      <c r="M35" s="161">
        <f>SUM(IF(C35&gt;0,(IF(H35&gt;H36,H35,H36))))</f>
        <v>0</v>
      </c>
    </row>
    <row r="36" spans="1:16" s="17" customFormat="1" ht="12.9" customHeight="1" x14ac:dyDescent="0.3">
      <c r="A36" s="27"/>
      <c r="B36" s="23"/>
      <c r="C36" s="151" t="s">
        <v>3</v>
      </c>
      <c r="D36" s="63"/>
      <c r="E36" s="63"/>
      <c r="F36" s="39"/>
      <c r="G36" s="39" t="s">
        <v>4</v>
      </c>
      <c r="H36" s="12">
        <v>795</v>
      </c>
      <c r="I36" s="23"/>
      <c r="J36" s="23"/>
      <c r="K36" s="28"/>
      <c r="L36" s="23"/>
      <c r="M36" s="26"/>
    </row>
    <row r="37" spans="1:16" s="17" customFormat="1" ht="12.9" customHeight="1" x14ac:dyDescent="0.25">
      <c r="A37" s="22"/>
      <c r="B37" s="23"/>
      <c r="C37" s="13"/>
      <c r="D37" s="23" t="s">
        <v>0</v>
      </c>
      <c r="E37" s="63" t="s">
        <v>1</v>
      </c>
      <c r="F37" s="12">
        <v>2.85</v>
      </c>
      <c r="G37" s="63" t="s">
        <v>2</v>
      </c>
      <c r="H37" s="12">
        <f>SUM(C37*F37)</f>
        <v>0</v>
      </c>
      <c r="I37" s="23" t="s">
        <v>5</v>
      </c>
      <c r="J37" s="25"/>
      <c r="K37" s="25"/>
      <c r="L37" s="23"/>
      <c r="M37" s="161">
        <f>SUM(IF(C37&gt;0,(IF(H37&lt;H38,H37,H38))))</f>
        <v>0</v>
      </c>
    </row>
    <row r="38" spans="1:16" s="17" customFormat="1" ht="12.9" customHeight="1" x14ac:dyDescent="0.3">
      <c r="A38" s="85"/>
      <c r="B38" s="23"/>
      <c r="C38" s="151" t="s">
        <v>3</v>
      </c>
      <c r="D38" s="63"/>
      <c r="E38" s="12"/>
      <c r="F38" s="39"/>
      <c r="G38" s="39" t="s">
        <v>73</v>
      </c>
      <c r="H38" s="12">
        <v>2850</v>
      </c>
      <c r="I38" s="23"/>
      <c r="J38" s="23"/>
      <c r="K38" s="23"/>
      <c r="L38" s="23"/>
      <c r="M38" s="26"/>
    </row>
    <row r="39" spans="1:16" s="17" customFormat="1" ht="12.9" customHeight="1" x14ac:dyDescent="0.25">
      <c r="A39" s="27"/>
      <c r="B39" s="63"/>
      <c r="C39" s="63"/>
      <c r="D39" s="63"/>
      <c r="E39" s="75"/>
      <c r="F39" s="63"/>
      <c r="G39" s="12"/>
      <c r="H39" s="29"/>
      <c r="I39" s="23"/>
      <c r="J39" s="23"/>
      <c r="K39" s="28"/>
      <c r="L39" s="23"/>
      <c r="M39" s="26"/>
    </row>
    <row r="40" spans="1:16" ht="12.9" customHeight="1" x14ac:dyDescent="0.3">
      <c r="A40" s="31"/>
      <c r="B40" s="23"/>
      <c r="C40" s="39"/>
      <c r="D40" s="39"/>
      <c r="E40" s="39"/>
      <c r="F40" s="23"/>
      <c r="G40" s="31" t="s">
        <v>19</v>
      </c>
      <c r="H40" s="13"/>
      <c r="I40" s="12" t="s">
        <v>7</v>
      </c>
      <c r="J40" s="39"/>
      <c r="K40" s="23"/>
      <c r="L40" s="6"/>
      <c r="M40" s="129"/>
    </row>
    <row r="41" spans="1:16" ht="12.9" customHeight="1" x14ac:dyDescent="0.3">
      <c r="A41" s="31"/>
      <c r="B41" s="23"/>
      <c r="C41" s="39"/>
      <c r="D41" s="39"/>
      <c r="E41" s="39"/>
      <c r="F41" s="23"/>
      <c r="G41" s="39"/>
      <c r="H41" s="155"/>
      <c r="I41" s="12"/>
      <c r="J41" s="39"/>
      <c r="K41" s="23"/>
      <c r="L41" s="6"/>
      <c r="M41" s="129"/>
    </row>
    <row r="42" spans="1:16" s="147" customFormat="1" ht="13" customHeight="1" x14ac:dyDescent="0.25">
      <c r="A42" s="180" t="s">
        <v>13</v>
      </c>
      <c r="B42" s="165" t="s">
        <v>82</v>
      </c>
      <c r="C42" s="13"/>
      <c r="D42" s="166" t="s">
        <v>36</v>
      </c>
      <c r="E42" s="167" t="s">
        <v>1</v>
      </c>
      <c r="F42" s="168">
        <v>217</v>
      </c>
      <c r="G42" s="167" t="s">
        <v>2</v>
      </c>
      <c r="H42" s="169">
        <f>SUM(C42*F42)</f>
        <v>0</v>
      </c>
      <c r="I42" s="166"/>
      <c r="J42" s="166"/>
      <c r="K42" s="166"/>
      <c r="M42" s="170"/>
      <c r="P42" s="171"/>
    </row>
    <row r="43" spans="1:16" s="147" customFormat="1" ht="13" customHeight="1" x14ac:dyDescent="0.3">
      <c r="A43" s="164"/>
      <c r="C43" s="172" t="s">
        <v>81</v>
      </c>
      <c r="D43" s="166"/>
      <c r="E43" s="167"/>
      <c r="F43" s="168"/>
      <c r="G43" s="167"/>
      <c r="H43" s="169"/>
      <c r="I43" s="166"/>
      <c r="J43" s="166"/>
      <c r="K43" s="166"/>
      <c r="M43" s="170"/>
      <c r="P43" s="171"/>
    </row>
    <row r="44" spans="1:16" s="147" customFormat="1" ht="13" customHeight="1" x14ac:dyDescent="0.25">
      <c r="A44" s="173"/>
      <c r="C44" s="174">
        <f>C42</f>
        <v>0</v>
      </c>
      <c r="D44" s="166" t="s">
        <v>36</v>
      </c>
      <c r="E44" s="167" t="s">
        <v>1</v>
      </c>
      <c r="F44" s="168">
        <v>86</v>
      </c>
      <c r="G44" s="167" t="s">
        <v>2</v>
      </c>
      <c r="H44" s="169">
        <f>SUM(C44*86)</f>
        <v>0</v>
      </c>
      <c r="I44" s="175" t="s">
        <v>74</v>
      </c>
      <c r="J44" s="166"/>
      <c r="K44" s="166"/>
      <c r="M44" s="176">
        <f>SUM(H42:H44)</f>
        <v>0</v>
      </c>
      <c r="P44" s="171"/>
    </row>
    <row r="45" spans="1:16" s="147" customFormat="1" ht="13" customHeight="1" x14ac:dyDescent="0.3">
      <c r="A45" s="177"/>
      <c r="B45" s="178"/>
      <c r="C45" s="172" t="s">
        <v>81</v>
      </c>
      <c r="D45" s="167"/>
      <c r="E45" s="167"/>
      <c r="F45" s="172"/>
      <c r="G45" s="167"/>
      <c r="H45" s="179"/>
      <c r="I45" s="167"/>
      <c r="J45" s="166"/>
      <c r="K45" s="166"/>
      <c r="L45" s="166"/>
      <c r="M45" s="160"/>
      <c r="P45" s="171"/>
    </row>
    <row r="46" spans="1:16" s="17" customFormat="1" ht="12.9" customHeight="1" x14ac:dyDescent="0.2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23"/>
      <c r="M46" s="26"/>
    </row>
    <row r="47" spans="1:16" s="16" customFormat="1" ht="12.9" customHeight="1" x14ac:dyDescent="0.3">
      <c r="A47" s="58" t="s">
        <v>14</v>
      </c>
      <c r="B47" s="88" t="s">
        <v>37</v>
      </c>
      <c r="C47" s="79"/>
      <c r="D47" s="32" t="s">
        <v>36</v>
      </c>
      <c r="E47" s="63" t="s">
        <v>1</v>
      </c>
      <c r="F47" s="37">
        <v>210</v>
      </c>
      <c r="G47" s="63" t="s">
        <v>2</v>
      </c>
      <c r="H47" s="37">
        <f>SUM(C47*F47)</f>
        <v>0</v>
      </c>
      <c r="I47" s="32" t="s">
        <v>37</v>
      </c>
      <c r="J47" s="78"/>
      <c r="K47" s="102"/>
      <c r="L47" s="73"/>
      <c r="M47" s="127"/>
    </row>
    <row r="48" spans="1:16" s="17" customFormat="1" ht="12.9" customHeight="1" x14ac:dyDescent="0.25">
      <c r="A48" s="22"/>
      <c r="B48" s="23"/>
      <c r="C48" s="79"/>
      <c r="D48" s="32" t="s">
        <v>36</v>
      </c>
      <c r="E48" s="63" t="s">
        <v>1</v>
      </c>
      <c r="F48" s="37">
        <v>70</v>
      </c>
      <c r="G48" s="63" t="s">
        <v>2</v>
      </c>
      <c r="H48" s="37">
        <f>SUM(C48*F48)</f>
        <v>0</v>
      </c>
      <c r="I48" s="32" t="s">
        <v>38</v>
      </c>
      <c r="J48" s="32"/>
      <c r="K48" s="103"/>
      <c r="L48" s="23"/>
      <c r="M48" s="89">
        <f>SUM(H47:H48)</f>
        <v>0</v>
      </c>
    </row>
    <row r="49" spans="1:13" s="17" customFormat="1" ht="12.9" customHeight="1" x14ac:dyDescent="0.25">
      <c r="A49" s="22"/>
      <c r="B49" s="23"/>
      <c r="C49" s="23"/>
      <c r="D49" s="23"/>
      <c r="E49" s="23"/>
      <c r="F49" s="23"/>
      <c r="G49" s="23"/>
      <c r="H49" s="23"/>
      <c r="I49" s="32"/>
      <c r="J49" s="32"/>
      <c r="K49" s="23"/>
      <c r="L49" s="23"/>
      <c r="M49" s="26"/>
    </row>
    <row r="50" spans="1:13" s="17" customFormat="1" ht="12.9" customHeight="1" x14ac:dyDescent="0.25">
      <c r="A50" s="58" t="s">
        <v>15</v>
      </c>
      <c r="B50" s="88" t="s">
        <v>49</v>
      </c>
      <c r="C50" s="88"/>
      <c r="D50" s="88"/>
      <c r="E50" s="88"/>
      <c r="F50" s="88"/>
      <c r="G50" s="88"/>
      <c r="H50" s="88"/>
      <c r="I50" s="21"/>
      <c r="J50" s="21"/>
      <c r="K50" s="21"/>
      <c r="L50" s="23"/>
      <c r="M50" s="26"/>
    </row>
    <row r="51" spans="1:13" s="17" customFormat="1" ht="12.9" customHeight="1" x14ac:dyDescent="0.25">
      <c r="A51" s="27"/>
      <c r="B51" s="39" t="s">
        <v>39</v>
      </c>
      <c r="C51" s="184"/>
      <c r="D51" s="32" t="s">
        <v>40</v>
      </c>
      <c r="E51" s="63" t="s">
        <v>1</v>
      </c>
      <c r="F51" s="37">
        <v>7.35</v>
      </c>
      <c r="G51" s="63" t="s">
        <v>2</v>
      </c>
      <c r="H51" s="37">
        <f>SUM(C51*F51)</f>
        <v>0</v>
      </c>
      <c r="I51" s="21"/>
      <c r="J51" s="21"/>
      <c r="K51" s="21"/>
      <c r="L51" s="23"/>
      <c r="M51" s="26"/>
    </row>
    <row r="52" spans="1:13" s="17" customFormat="1" ht="12.9" customHeight="1" x14ac:dyDescent="0.25">
      <c r="A52" s="77"/>
      <c r="B52" s="23"/>
      <c r="C52" s="32"/>
      <c r="D52" s="32"/>
      <c r="E52" s="63"/>
      <c r="F52" s="37"/>
      <c r="G52" s="39" t="s">
        <v>4</v>
      </c>
      <c r="H52" s="37">
        <v>3675</v>
      </c>
      <c r="I52" s="32"/>
      <c r="J52" s="32"/>
      <c r="K52" s="32"/>
      <c r="L52" s="23"/>
      <c r="M52" s="89">
        <f>SUM(IF(H51&gt;0,IF(H52&gt;H51,H52,H51)))</f>
        <v>0</v>
      </c>
    </row>
    <row r="53" spans="1:13" s="23" customFormat="1" ht="7.3" customHeight="1" x14ac:dyDescent="0.25">
      <c r="A53" s="27"/>
      <c r="B53" s="63"/>
      <c r="C53" s="63"/>
      <c r="D53" s="63"/>
      <c r="E53" s="63"/>
      <c r="F53" s="63"/>
      <c r="G53" s="63"/>
      <c r="H53" s="63"/>
      <c r="M53" s="65"/>
    </row>
    <row r="54" spans="1:13" s="17" customFormat="1" ht="12.9" customHeight="1" x14ac:dyDescent="0.25">
      <c r="A54" s="22" t="s">
        <v>23</v>
      </c>
      <c r="B54" s="90" t="s">
        <v>50</v>
      </c>
      <c r="C54" s="32"/>
      <c r="D54" s="63"/>
      <c r="E54" s="32"/>
      <c r="F54" s="63"/>
      <c r="G54" s="90"/>
      <c r="H54" s="32"/>
      <c r="I54" s="32"/>
      <c r="J54" s="32"/>
      <c r="K54" s="103"/>
      <c r="L54" s="23"/>
      <c r="M54" s="26"/>
    </row>
    <row r="55" spans="1:13" s="17" customFormat="1" ht="12.9" customHeight="1" x14ac:dyDescent="0.3">
      <c r="A55" s="27"/>
      <c r="B55" s="23"/>
      <c r="C55" s="79"/>
      <c r="D55" s="32" t="s">
        <v>32</v>
      </c>
      <c r="E55" s="63" t="s">
        <v>1</v>
      </c>
      <c r="F55" s="37">
        <v>34</v>
      </c>
      <c r="G55" s="63" t="s">
        <v>2</v>
      </c>
      <c r="H55" s="37">
        <f>SUM(C55*F55)</f>
        <v>0</v>
      </c>
      <c r="I55" s="105" t="s">
        <v>33</v>
      </c>
      <c r="J55" s="32"/>
      <c r="K55" s="32"/>
      <c r="L55" s="23"/>
      <c r="M55" s="26"/>
    </row>
    <row r="56" spans="1:13" s="17" customFormat="1" ht="12.9" customHeight="1" x14ac:dyDescent="0.3">
      <c r="A56" s="27"/>
      <c r="B56" s="23"/>
      <c r="C56" s="79"/>
      <c r="D56" s="32" t="s">
        <v>32</v>
      </c>
      <c r="E56" s="63" t="s">
        <v>1</v>
      </c>
      <c r="F56" s="37">
        <v>43</v>
      </c>
      <c r="G56" s="63" t="s">
        <v>2</v>
      </c>
      <c r="H56" s="37">
        <f>SUM(C56*F56)</f>
        <v>0</v>
      </c>
      <c r="I56" s="105" t="s">
        <v>34</v>
      </c>
      <c r="J56" s="32"/>
      <c r="K56" s="103"/>
      <c r="L56" s="23"/>
      <c r="M56" s="11"/>
    </row>
    <row r="57" spans="1:13" s="17" customFormat="1" ht="12.9" customHeight="1" x14ac:dyDescent="0.3">
      <c r="A57" s="27"/>
      <c r="B57" s="23"/>
      <c r="C57" s="79"/>
      <c r="D57" s="32" t="s">
        <v>32</v>
      </c>
      <c r="E57" s="63" t="s">
        <v>1</v>
      </c>
      <c r="F57" s="37">
        <v>52</v>
      </c>
      <c r="G57" s="63" t="s">
        <v>2</v>
      </c>
      <c r="H57" s="37">
        <f>SUM(C57*F57)</f>
        <v>0</v>
      </c>
      <c r="I57" s="105" t="s">
        <v>35</v>
      </c>
      <c r="J57" s="32"/>
      <c r="K57" s="103"/>
      <c r="L57" s="23"/>
      <c r="M57" s="26"/>
    </row>
    <row r="58" spans="1:13" s="23" customFormat="1" ht="12.9" customHeight="1" x14ac:dyDescent="0.25">
      <c r="A58" s="27"/>
      <c r="B58" s="39" t="s">
        <v>41</v>
      </c>
      <c r="C58" s="91"/>
      <c r="D58" s="78" t="s">
        <v>32</v>
      </c>
      <c r="E58" s="20" t="s">
        <v>1</v>
      </c>
      <c r="F58" s="37">
        <v>16</v>
      </c>
      <c r="G58" s="63" t="s">
        <v>2</v>
      </c>
      <c r="H58" s="37">
        <f>SUM(C58*F58)</f>
        <v>0</v>
      </c>
      <c r="I58" s="32"/>
      <c r="J58" s="32"/>
      <c r="M58" s="89">
        <f>SUM(H55:H58)</f>
        <v>0</v>
      </c>
    </row>
    <row r="59" spans="1:13" s="23" customFormat="1" ht="12.9" customHeight="1" x14ac:dyDescent="0.3">
      <c r="A59" s="27"/>
      <c r="C59" s="216" t="s">
        <v>42</v>
      </c>
      <c r="D59" s="216"/>
      <c r="E59" s="216"/>
      <c r="F59" s="216"/>
      <c r="G59" s="216"/>
      <c r="H59" s="216"/>
      <c r="I59" s="216"/>
      <c r="J59" s="32"/>
      <c r="K59" s="32"/>
      <c r="M59" s="26"/>
    </row>
    <row r="60" spans="1:13" s="23" customFormat="1" ht="8.6" customHeight="1" x14ac:dyDescent="0.25">
      <c r="A60" s="27"/>
      <c r="B60" s="63"/>
      <c r="C60" s="63"/>
      <c r="D60" s="63"/>
      <c r="E60" s="63"/>
      <c r="F60" s="63"/>
      <c r="G60" s="63"/>
      <c r="H60" s="63"/>
      <c r="M60" s="65"/>
    </row>
    <row r="61" spans="1:13" s="23" customFormat="1" ht="12.9" customHeight="1" x14ac:dyDescent="0.25">
      <c r="A61" s="58" t="s">
        <v>24</v>
      </c>
      <c r="B61" s="21" t="s">
        <v>51</v>
      </c>
      <c r="C61" s="92"/>
      <c r="D61" s="92"/>
      <c r="E61" s="92"/>
      <c r="F61" s="92"/>
      <c r="G61" s="92"/>
      <c r="H61" s="92"/>
      <c r="I61" s="92"/>
      <c r="J61" s="92"/>
      <c r="K61" s="92"/>
      <c r="M61" s="26"/>
    </row>
    <row r="62" spans="1:13" s="17" customFormat="1" ht="12.9" customHeight="1" x14ac:dyDescent="0.25">
      <c r="A62" s="27"/>
      <c r="B62" s="23"/>
      <c r="C62" s="79"/>
      <c r="D62" s="23" t="s">
        <v>32</v>
      </c>
      <c r="E62" s="63" t="s">
        <v>1</v>
      </c>
      <c r="F62" s="19">
        <v>6.65</v>
      </c>
      <c r="G62" s="63" t="s">
        <v>2</v>
      </c>
      <c r="H62" s="12">
        <f>SUM(C62*F62)</f>
        <v>0</v>
      </c>
      <c r="I62" s="23"/>
      <c r="J62" s="23"/>
      <c r="K62" s="23"/>
      <c r="L62" s="23"/>
      <c r="M62" s="11">
        <f>SUM(H62)</f>
        <v>0</v>
      </c>
    </row>
    <row r="63" spans="1:13" s="17" customFormat="1" ht="9.4499999999999993" customHeight="1" x14ac:dyDescent="0.25">
      <c r="A63" s="27"/>
      <c r="B63" s="23"/>
      <c r="C63" s="23"/>
      <c r="D63" s="63"/>
      <c r="E63" s="12"/>
      <c r="F63" s="63"/>
      <c r="G63" s="25"/>
      <c r="H63" s="23"/>
      <c r="I63" s="23"/>
      <c r="J63" s="23"/>
      <c r="K63" s="28"/>
      <c r="L63" s="23"/>
      <c r="M63" s="65"/>
    </row>
    <row r="64" spans="1:13" s="23" customFormat="1" ht="12.9" customHeight="1" x14ac:dyDescent="0.25">
      <c r="A64" s="58" t="s">
        <v>54</v>
      </c>
      <c r="B64" s="88" t="s">
        <v>52</v>
      </c>
      <c r="C64" s="78"/>
      <c r="D64" s="78"/>
      <c r="E64" s="78"/>
      <c r="F64" s="78"/>
      <c r="G64" s="78"/>
      <c r="H64" s="78"/>
      <c r="I64" s="78"/>
      <c r="J64" s="78"/>
      <c r="K64" s="78"/>
      <c r="L64" s="8"/>
      <c r="M64" s="152"/>
    </row>
    <row r="65" spans="1:13" s="17" customFormat="1" ht="12.9" customHeight="1" x14ac:dyDescent="0.3">
      <c r="A65" s="27"/>
      <c r="B65" s="23"/>
      <c r="C65" s="79"/>
      <c r="D65" s="23" t="s">
        <v>32</v>
      </c>
      <c r="E65" s="63" t="s">
        <v>1</v>
      </c>
      <c r="F65" s="12">
        <v>84</v>
      </c>
      <c r="G65" s="63" t="s">
        <v>2</v>
      </c>
      <c r="H65" s="10">
        <f>SUM(C65*F65)</f>
        <v>0</v>
      </c>
      <c r="I65" s="55" t="s">
        <v>33</v>
      </c>
      <c r="J65" s="23"/>
      <c r="K65" s="28"/>
      <c r="L65" s="23"/>
      <c r="M65" s="26"/>
    </row>
    <row r="66" spans="1:13" s="23" customFormat="1" ht="12.9" customHeight="1" x14ac:dyDescent="0.3">
      <c r="A66" s="27"/>
      <c r="C66" s="79"/>
      <c r="D66" s="23" t="s">
        <v>32</v>
      </c>
      <c r="E66" s="63" t="s">
        <v>1</v>
      </c>
      <c r="F66" s="12">
        <v>103</v>
      </c>
      <c r="G66" s="63" t="s">
        <v>2</v>
      </c>
      <c r="H66" s="10">
        <f>SUM(C66*F66)</f>
        <v>0</v>
      </c>
      <c r="I66" s="55" t="s">
        <v>34</v>
      </c>
      <c r="K66" s="28"/>
      <c r="M66" s="65"/>
    </row>
    <row r="67" spans="1:13" s="17" customFormat="1" ht="12.9" customHeight="1" x14ac:dyDescent="0.3">
      <c r="A67" s="27"/>
      <c r="B67" s="23"/>
      <c r="C67" s="79"/>
      <c r="D67" s="23" t="s">
        <v>32</v>
      </c>
      <c r="E67" s="63" t="s">
        <v>1</v>
      </c>
      <c r="F67" s="12">
        <v>122</v>
      </c>
      <c r="G67" s="63" t="s">
        <v>2</v>
      </c>
      <c r="H67" s="10">
        <f>SUM(C67*F67)</f>
        <v>0</v>
      </c>
      <c r="I67" s="55" t="s">
        <v>35</v>
      </c>
      <c r="J67" s="23"/>
      <c r="K67" s="23"/>
      <c r="L67" s="23"/>
      <c r="M67" s="11">
        <f>SUM(H65:H67)</f>
        <v>0</v>
      </c>
    </row>
    <row r="68" spans="1:13" s="17" customFormat="1" ht="9" customHeight="1" x14ac:dyDescent="0.25">
      <c r="A68" s="27"/>
      <c r="B68" s="23"/>
      <c r="C68" s="23"/>
      <c r="D68" s="63"/>
      <c r="E68" s="12"/>
      <c r="F68" s="63"/>
      <c r="G68" s="12"/>
      <c r="H68" s="63"/>
      <c r="I68" s="23"/>
      <c r="J68" s="23"/>
      <c r="K68" s="23"/>
      <c r="L68" s="23"/>
      <c r="M68" s="26"/>
    </row>
    <row r="69" spans="1:13" s="17" customFormat="1" ht="12.9" customHeight="1" x14ac:dyDescent="0.25">
      <c r="A69" s="106" t="s">
        <v>56</v>
      </c>
      <c r="B69" s="93" t="s">
        <v>53</v>
      </c>
      <c r="C69" s="93"/>
      <c r="D69" s="93"/>
      <c r="E69" s="93"/>
      <c r="F69" s="93"/>
      <c r="G69" s="93"/>
      <c r="H69" s="93"/>
      <c r="I69" s="93"/>
      <c r="J69" s="93"/>
      <c r="K69" s="93"/>
      <c r="L69" s="23"/>
      <c r="M69" s="65"/>
    </row>
    <row r="70" spans="1:13" s="15" customFormat="1" ht="12.9" customHeight="1" x14ac:dyDescent="0.3">
      <c r="A70" s="94"/>
      <c r="C70" s="107"/>
      <c r="D70" s="108" t="s">
        <v>75</v>
      </c>
      <c r="E70" s="109" t="s">
        <v>76</v>
      </c>
      <c r="F70" s="162">
        <v>0.15</v>
      </c>
      <c r="G70" s="109" t="s">
        <v>2</v>
      </c>
      <c r="H70" s="110">
        <f>SUM(C70*F70)</f>
        <v>0</v>
      </c>
      <c r="I70" s="163" t="s">
        <v>77</v>
      </c>
      <c r="J70" s="111"/>
      <c r="K70" s="111"/>
      <c r="L70" s="23"/>
      <c r="M70" s="65"/>
    </row>
    <row r="71" spans="1:13" s="17" customFormat="1" ht="9.9" customHeight="1" x14ac:dyDescent="0.3">
      <c r="A71" s="94"/>
      <c r="B71" s="112"/>
      <c r="C71" s="111"/>
      <c r="D71" s="109"/>
      <c r="E71" s="110"/>
      <c r="F71" s="113"/>
      <c r="G71" s="114"/>
      <c r="H71" s="111"/>
      <c r="I71" s="111"/>
      <c r="J71" s="95"/>
      <c r="K71" s="104"/>
      <c r="L71" s="73"/>
      <c r="M71" s="127"/>
    </row>
    <row r="72" spans="1:13" s="17" customFormat="1" ht="12.9" customHeight="1" x14ac:dyDescent="0.25">
      <c r="A72" s="106" t="s">
        <v>72</v>
      </c>
      <c r="B72" s="97" t="s">
        <v>55</v>
      </c>
      <c r="C72" s="97"/>
      <c r="D72" s="97"/>
      <c r="E72" s="97"/>
      <c r="F72" s="97"/>
      <c r="G72" s="97"/>
      <c r="H72" s="97"/>
      <c r="I72" s="97"/>
      <c r="J72" s="97"/>
      <c r="K72" s="97"/>
      <c r="L72" s="23"/>
      <c r="M72" s="26"/>
    </row>
    <row r="73" spans="1:13" s="17" customFormat="1" ht="12.9" customHeight="1" x14ac:dyDescent="0.3">
      <c r="A73" s="94"/>
      <c r="B73" s="23"/>
      <c r="C73" s="115"/>
      <c r="D73" s="111" t="s">
        <v>75</v>
      </c>
      <c r="E73" s="109" t="s">
        <v>76</v>
      </c>
      <c r="F73" s="162">
        <v>0.15</v>
      </c>
      <c r="G73" s="109" t="s">
        <v>2</v>
      </c>
      <c r="H73" s="110">
        <f>SUM(C73*F73)</f>
        <v>0</v>
      </c>
      <c r="I73" s="163" t="s">
        <v>77</v>
      </c>
      <c r="J73" s="111"/>
      <c r="K73" s="23"/>
      <c r="L73" s="23"/>
      <c r="M73" s="96">
        <f>SUM(H73)</f>
        <v>0</v>
      </c>
    </row>
    <row r="74" spans="1:13" s="16" customFormat="1" ht="12.9" customHeight="1" x14ac:dyDescent="0.3">
      <c r="A74" s="50"/>
      <c r="B74" s="40"/>
      <c r="C74" s="40"/>
      <c r="D74" s="41"/>
      <c r="E74" s="44"/>
      <c r="F74" s="41"/>
      <c r="G74" s="44"/>
      <c r="H74" s="41"/>
      <c r="I74" s="40"/>
      <c r="J74" s="40"/>
      <c r="K74" s="40"/>
      <c r="L74" s="40"/>
      <c r="M74" s="42"/>
    </row>
    <row r="75" spans="1:13" s="154" customFormat="1" ht="30.15" customHeight="1" x14ac:dyDescent="0.3">
      <c r="A75" s="153" t="s">
        <v>57</v>
      </c>
      <c r="B75" s="217" t="s">
        <v>58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8"/>
    </row>
    <row r="76" spans="1:13" s="17" customFormat="1" ht="12.9" customHeight="1" x14ac:dyDescent="0.3">
      <c r="A76" s="80"/>
      <c r="B76" s="81"/>
      <c r="C76" s="81"/>
      <c r="D76" s="82"/>
      <c r="E76" s="81"/>
      <c r="F76" s="82"/>
      <c r="G76" s="81"/>
      <c r="H76" s="81"/>
      <c r="I76" s="81"/>
      <c r="J76" s="81"/>
      <c r="K76" s="81"/>
      <c r="L76" s="125"/>
      <c r="M76" s="126"/>
    </row>
    <row r="77" spans="1:13" s="17" customFormat="1" ht="12.9" customHeight="1" x14ac:dyDescent="0.25">
      <c r="A77" s="27"/>
      <c r="B77" s="21" t="s">
        <v>43</v>
      </c>
      <c r="C77" s="21"/>
      <c r="D77" s="215"/>
      <c r="E77" s="215"/>
      <c r="F77" s="215"/>
      <c r="G77" s="215"/>
      <c r="H77" s="215"/>
      <c r="I77" s="215"/>
      <c r="J77" s="215"/>
      <c r="K77" s="215"/>
      <c r="L77" s="23"/>
      <c r="M77" s="26"/>
    </row>
    <row r="78" spans="1:13" s="17" customFormat="1" ht="12.9" customHeight="1" x14ac:dyDescent="0.25">
      <c r="A78" s="83"/>
      <c r="B78" s="30"/>
      <c r="C78" s="30"/>
      <c r="D78" s="84"/>
      <c r="E78" s="30"/>
      <c r="F78" s="84"/>
      <c r="G78" s="30"/>
      <c r="H78" s="30"/>
      <c r="I78" s="30"/>
      <c r="J78" s="30"/>
      <c r="K78" s="30"/>
      <c r="L78" s="28"/>
      <c r="M78" s="11"/>
    </row>
    <row r="79" spans="1:13" s="17" customFormat="1" ht="12.9" customHeight="1" x14ac:dyDescent="0.3">
      <c r="A79" s="58" t="s">
        <v>12</v>
      </c>
      <c r="B79" s="88" t="s">
        <v>59</v>
      </c>
      <c r="C79" s="78"/>
      <c r="D79" s="78"/>
      <c r="E79" s="78"/>
      <c r="F79" s="78"/>
      <c r="G79" s="78"/>
      <c r="H79" s="78"/>
      <c r="I79" s="78"/>
      <c r="J79" s="78"/>
      <c r="K79" s="78"/>
      <c r="L79" s="23"/>
      <c r="M79" s="26"/>
    </row>
    <row r="80" spans="1:13" s="17" customFormat="1" ht="12.9" customHeight="1" x14ac:dyDescent="0.3">
      <c r="A80" s="27"/>
      <c r="B80" s="23"/>
      <c r="C80" s="13"/>
      <c r="D80" s="23" t="s">
        <v>32</v>
      </c>
      <c r="E80" s="63" t="s">
        <v>1</v>
      </c>
      <c r="F80" s="12">
        <v>84</v>
      </c>
      <c r="G80" s="63" t="s">
        <v>2</v>
      </c>
      <c r="H80" s="10">
        <f>SUM(C80*F80)</f>
        <v>0</v>
      </c>
      <c r="I80" s="55" t="s">
        <v>33</v>
      </c>
      <c r="J80" s="23"/>
      <c r="K80" s="28"/>
      <c r="L80" s="23"/>
      <c r="M80" s="26"/>
    </row>
    <row r="81" spans="1:13" s="17" customFormat="1" ht="12.9" customHeight="1" x14ac:dyDescent="0.3">
      <c r="A81" s="27"/>
      <c r="B81" s="23"/>
      <c r="C81" s="13"/>
      <c r="D81" s="23" t="s">
        <v>32</v>
      </c>
      <c r="E81" s="63" t="s">
        <v>1</v>
      </c>
      <c r="F81" s="12">
        <v>103</v>
      </c>
      <c r="G81" s="63" t="s">
        <v>2</v>
      </c>
      <c r="H81" s="10">
        <f>SUM(C81*F81)</f>
        <v>0</v>
      </c>
      <c r="I81" s="55" t="s">
        <v>34</v>
      </c>
      <c r="J81" s="23"/>
      <c r="K81" s="28"/>
      <c r="L81" s="73"/>
      <c r="M81" s="127"/>
    </row>
    <row r="82" spans="1:13" s="17" customFormat="1" ht="12.9" customHeight="1" x14ac:dyDescent="0.3">
      <c r="A82" s="27"/>
      <c r="B82" s="23"/>
      <c r="C82" s="13"/>
      <c r="D82" s="23" t="s">
        <v>32</v>
      </c>
      <c r="E82" s="63" t="s">
        <v>1</v>
      </c>
      <c r="F82" s="12">
        <v>122</v>
      </c>
      <c r="G82" s="63" t="s">
        <v>2</v>
      </c>
      <c r="H82" s="10">
        <f>SUM(C82*F82)</f>
        <v>0</v>
      </c>
      <c r="I82" s="55" t="s">
        <v>35</v>
      </c>
      <c r="J82" s="23"/>
      <c r="K82" s="28"/>
      <c r="L82" s="23"/>
      <c r="M82" s="11">
        <f>SUM(H80:H82)</f>
        <v>0</v>
      </c>
    </row>
    <row r="83" spans="1:13" s="17" customFormat="1" ht="12.9" customHeight="1" x14ac:dyDescent="0.25">
      <c r="A83" s="27"/>
      <c r="B83" s="63"/>
      <c r="C83" s="23"/>
      <c r="D83" s="63"/>
      <c r="E83" s="12"/>
      <c r="F83" s="63"/>
      <c r="G83" s="10"/>
      <c r="H83" s="23"/>
      <c r="I83" s="23"/>
      <c r="J83" s="23"/>
      <c r="K83" s="28"/>
      <c r="L83" s="23"/>
      <c r="M83" s="11"/>
    </row>
    <row r="84" spans="1:13" s="16" customFormat="1" ht="12.9" customHeight="1" x14ac:dyDescent="0.3">
      <c r="A84" s="58" t="s">
        <v>13</v>
      </c>
      <c r="B84" s="21" t="s">
        <v>50</v>
      </c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11"/>
    </row>
    <row r="85" spans="1:13" ht="12.9" customHeight="1" x14ac:dyDescent="0.3">
      <c r="A85" s="83"/>
      <c r="B85" s="23"/>
      <c r="C85" s="13"/>
      <c r="D85" s="23" t="s">
        <v>32</v>
      </c>
      <c r="E85" s="63" t="s">
        <v>1</v>
      </c>
      <c r="F85" s="12">
        <v>34</v>
      </c>
      <c r="G85" s="63" t="s">
        <v>2</v>
      </c>
      <c r="H85" s="12">
        <f>SUM(C85*F85)</f>
        <v>0</v>
      </c>
      <c r="I85" s="55" t="s">
        <v>33</v>
      </c>
      <c r="J85" s="30"/>
      <c r="K85" s="30"/>
      <c r="L85" s="23"/>
      <c r="M85" s="26"/>
    </row>
    <row r="86" spans="1:13" ht="12.9" customHeight="1" x14ac:dyDescent="0.3">
      <c r="A86" s="128"/>
      <c r="B86" s="23"/>
      <c r="C86" s="38"/>
      <c r="D86" s="23" t="s">
        <v>32</v>
      </c>
      <c r="E86" s="63" t="s">
        <v>1</v>
      </c>
      <c r="F86" s="12">
        <v>43</v>
      </c>
      <c r="G86" s="63" t="s">
        <v>2</v>
      </c>
      <c r="H86" s="12">
        <f>SUM(C86*F86)</f>
        <v>0</v>
      </c>
      <c r="I86" s="55" t="s">
        <v>34</v>
      </c>
      <c r="J86" s="23"/>
      <c r="K86" s="23"/>
      <c r="L86" s="52"/>
      <c r="M86" s="72"/>
    </row>
    <row r="87" spans="1:13" ht="12.9" customHeight="1" x14ac:dyDescent="0.3">
      <c r="A87" s="128"/>
      <c r="B87" s="23"/>
      <c r="C87" s="13"/>
      <c r="D87" s="23" t="s">
        <v>32</v>
      </c>
      <c r="E87" s="63" t="s">
        <v>1</v>
      </c>
      <c r="F87" s="12">
        <v>52</v>
      </c>
      <c r="G87" s="63" t="s">
        <v>2</v>
      </c>
      <c r="H87" s="12">
        <f>SUM(C87*F87)</f>
        <v>0</v>
      </c>
      <c r="I87" s="55" t="s">
        <v>35</v>
      </c>
      <c r="J87" s="23"/>
      <c r="K87" s="28"/>
      <c r="L87" s="6"/>
      <c r="M87" s="129"/>
    </row>
    <row r="88" spans="1:13" ht="12.9" customHeight="1" x14ac:dyDescent="0.3">
      <c r="A88" s="128"/>
      <c r="B88" s="39" t="s">
        <v>41</v>
      </c>
      <c r="C88" s="38"/>
      <c r="D88" s="18" t="s">
        <v>32</v>
      </c>
      <c r="E88" s="20" t="s">
        <v>1</v>
      </c>
      <c r="F88" s="12">
        <v>16</v>
      </c>
      <c r="G88" s="63" t="s">
        <v>2</v>
      </c>
      <c r="H88" s="12">
        <f>SUM(C88*F88)</f>
        <v>0</v>
      </c>
      <c r="I88" s="23"/>
      <c r="J88" s="23"/>
      <c r="K88" s="28"/>
      <c r="L88" s="6"/>
      <c r="M88" s="11">
        <f>SUM(H85:H88)</f>
        <v>0</v>
      </c>
    </row>
    <row r="89" spans="1:13" ht="12.9" customHeight="1" x14ac:dyDescent="0.3">
      <c r="A89" s="130"/>
      <c r="B89" s="131"/>
      <c r="C89" s="131"/>
      <c r="D89" s="131"/>
      <c r="E89" s="131"/>
      <c r="F89" s="131"/>
      <c r="G89" s="131"/>
      <c r="H89" s="131"/>
      <c r="I89" s="40"/>
      <c r="J89" s="40"/>
      <c r="K89" s="131"/>
      <c r="L89" s="131"/>
      <c r="M89" s="132"/>
    </row>
    <row r="90" spans="1:13" s="154" customFormat="1" ht="18" customHeight="1" x14ac:dyDescent="0.3">
      <c r="A90" s="153" t="s">
        <v>16</v>
      </c>
      <c r="B90" s="213" t="s">
        <v>60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4"/>
    </row>
    <row r="91" spans="1:13" s="17" customFormat="1" ht="12.9" customHeight="1" x14ac:dyDescent="0.25">
      <c r="A91" s="27"/>
      <c r="B91" s="23"/>
      <c r="C91" s="23"/>
      <c r="D91" s="63"/>
      <c r="E91" s="12"/>
      <c r="F91" s="63"/>
      <c r="G91" s="12"/>
      <c r="H91" s="63"/>
      <c r="I91" s="23"/>
      <c r="J91" s="23"/>
      <c r="K91" s="23"/>
      <c r="L91" s="23"/>
      <c r="M91" s="11"/>
    </row>
    <row r="92" spans="1:13" ht="12.9" customHeight="1" x14ac:dyDescent="0.3">
      <c r="A92" s="119"/>
      <c r="B92" s="120"/>
      <c r="C92" s="118" t="s">
        <v>80</v>
      </c>
      <c r="D92" s="9"/>
      <c r="E92" s="116" t="s">
        <v>1</v>
      </c>
      <c r="F92" s="117">
        <v>121</v>
      </c>
      <c r="G92" s="116"/>
      <c r="H92" s="98">
        <f t="shared" ref="H92:H94" si="1">SUM(D92*F92)</f>
        <v>0</v>
      </c>
      <c r="I92" s="117"/>
      <c r="J92" s="117"/>
      <c r="K92" s="117"/>
      <c r="L92" s="121"/>
      <c r="M92" s="122"/>
    </row>
    <row r="93" spans="1:13" ht="12.9" customHeight="1" x14ac:dyDescent="0.3">
      <c r="A93" s="119"/>
      <c r="B93" s="120"/>
      <c r="C93" s="118" t="s">
        <v>78</v>
      </c>
      <c r="D93" s="9"/>
      <c r="E93" s="116" t="s">
        <v>1</v>
      </c>
      <c r="F93" s="117">
        <v>291</v>
      </c>
      <c r="G93" s="116" t="s">
        <v>2</v>
      </c>
      <c r="H93" s="98">
        <f t="shared" si="1"/>
        <v>0</v>
      </c>
      <c r="I93" s="117"/>
      <c r="J93" s="117"/>
      <c r="K93" s="117"/>
      <c r="L93" s="123"/>
      <c r="M93" s="124"/>
    </row>
    <row r="94" spans="1:13" ht="12.9" customHeight="1" x14ac:dyDescent="0.3">
      <c r="A94" s="119"/>
      <c r="B94" s="120"/>
      <c r="C94" s="118" t="s">
        <v>79</v>
      </c>
      <c r="D94" s="9"/>
      <c r="E94" s="116" t="s">
        <v>1</v>
      </c>
      <c r="F94" s="117">
        <v>69</v>
      </c>
      <c r="G94" s="116" t="s">
        <v>2</v>
      </c>
      <c r="H94" s="98">
        <f t="shared" si="1"/>
        <v>0</v>
      </c>
      <c r="I94" s="120"/>
      <c r="J94" s="120"/>
      <c r="K94" s="120"/>
      <c r="L94" s="123"/>
      <c r="M94" s="7">
        <f>SUM(H92:H94)</f>
        <v>0</v>
      </c>
    </row>
    <row r="95" spans="1:13" ht="12.9" customHeight="1" x14ac:dyDescent="0.3">
      <c r="A95" s="133"/>
      <c r="B95" s="66"/>
      <c r="C95" s="66"/>
      <c r="D95" s="134"/>
      <c r="E95" s="135"/>
      <c r="F95" s="134"/>
      <c r="G95" s="135"/>
      <c r="H95" s="66"/>
      <c r="I95" s="136"/>
      <c r="J95" s="66"/>
      <c r="K95" s="66"/>
      <c r="L95" s="131"/>
      <c r="M95" s="132"/>
    </row>
    <row r="96" spans="1:13" s="154" customFormat="1" ht="18" customHeight="1" x14ac:dyDescent="0.3">
      <c r="A96" s="153" t="s">
        <v>17</v>
      </c>
      <c r="B96" s="213" t="s">
        <v>61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4"/>
    </row>
    <row r="97" spans="1:14" ht="13.65" customHeight="1" x14ac:dyDescent="0.3">
      <c r="A97" s="138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40"/>
      <c r="M97" s="141"/>
    </row>
    <row r="98" spans="1:14" ht="13.65" customHeight="1" x14ac:dyDescent="0.3">
      <c r="A98" s="34"/>
      <c r="B98" s="6"/>
      <c r="C98" s="54" t="s">
        <v>62</v>
      </c>
      <c r="D98" s="9"/>
      <c r="E98" s="20" t="s">
        <v>1</v>
      </c>
      <c r="F98" s="98">
        <v>690</v>
      </c>
      <c r="G98" s="20" t="s">
        <v>2</v>
      </c>
      <c r="H98" s="98">
        <f>SUM(D98*F98)</f>
        <v>0</v>
      </c>
      <c r="I98" s="21"/>
      <c r="J98" s="21"/>
      <c r="K98" s="137"/>
      <c r="L98" s="6"/>
      <c r="M98" s="99">
        <f>SUM(H98)</f>
        <v>0</v>
      </c>
    </row>
    <row r="99" spans="1:14" ht="13.65" customHeight="1" x14ac:dyDescent="0.3">
      <c r="A99" s="43"/>
      <c r="B99" s="61"/>
      <c r="C99" s="41"/>
      <c r="D99" s="40"/>
      <c r="E99" s="44"/>
      <c r="F99" s="41"/>
      <c r="G99" s="44"/>
      <c r="H99" s="46"/>
      <c r="I99" s="40"/>
      <c r="J99" s="40"/>
      <c r="K99" s="45"/>
      <c r="L99" s="131"/>
      <c r="M99" s="42"/>
    </row>
    <row r="100" spans="1:14" s="147" customFormat="1" ht="13.65" customHeight="1" x14ac:dyDescent="0.25">
      <c r="A100" s="143"/>
      <c r="B100" s="144"/>
      <c r="C100" s="144"/>
      <c r="D100" s="144"/>
      <c r="E100" s="145"/>
      <c r="F100" s="144"/>
      <c r="G100" s="145"/>
      <c r="H100" s="144"/>
      <c r="I100" s="144"/>
      <c r="J100" s="144"/>
      <c r="K100" s="144"/>
      <c r="L100" s="144"/>
      <c r="M100" s="146"/>
    </row>
    <row r="101" spans="1:14" s="142" customFormat="1" ht="18" customHeight="1" x14ac:dyDescent="0.3">
      <c r="A101" s="148"/>
      <c r="B101" s="149"/>
      <c r="C101" s="149"/>
      <c r="D101" s="149"/>
      <c r="E101" s="71"/>
      <c r="F101" s="149"/>
      <c r="G101" s="71"/>
      <c r="H101" s="150" t="s">
        <v>6</v>
      </c>
      <c r="I101" s="150"/>
      <c r="J101" s="150"/>
      <c r="K101" s="150"/>
      <c r="L101" s="150"/>
      <c r="M101" s="64">
        <f>SUM(M15:M30,M34:M73,M82:M88,M94,M98)</f>
        <v>0</v>
      </c>
    </row>
    <row r="102" spans="1:14" x14ac:dyDescent="0.3">
      <c r="A102" s="21"/>
      <c r="B102" s="18"/>
      <c r="C102" s="18"/>
      <c r="D102" s="18"/>
      <c r="E102" s="19"/>
      <c r="F102" s="20"/>
      <c r="G102" s="19"/>
      <c r="H102" s="18"/>
      <c r="I102" s="18"/>
      <c r="J102" s="18"/>
      <c r="K102" s="18"/>
    </row>
    <row r="103" spans="1:14" x14ac:dyDescent="0.3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0"/>
      <c r="N103" s="156"/>
    </row>
    <row r="104" spans="1:14" x14ac:dyDescent="0.3">
      <c r="G104" s="157"/>
      <c r="J104" s="158"/>
    </row>
    <row r="105" spans="1:14" x14ac:dyDescent="0.3">
      <c r="M105" s="159"/>
    </row>
  </sheetData>
  <sheetProtection formatCells="0" formatRows="0" insertRows="0" deleteColumns="0" deleteRows="0" selectLockedCells="1"/>
  <protectedRanges>
    <protectedRange sqref="C18:C25" name="Range7_2"/>
    <protectedRange sqref="C47:C48" name="Range5_1"/>
    <protectedRange sqref="B39" name="Range3_1"/>
    <protectedRange sqref="C37" name="Range2_1"/>
    <protectedRange sqref="C35" name="Range1_1"/>
    <protectedRange sqref="C28:C30" name="Range8_1"/>
    <protectedRange sqref="C51" name="Range9_1"/>
    <protectedRange sqref="C55:C58" name="Range10_2"/>
    <protectedRange sqref="C62" name="Range11_1"/>
    <protectedRange sqref="C65:C67" name="Range12_2"/>
    <protectedRange sqref="B39" name="Range46_1"/>
    <protectedRange sqref="C85:C88" name="Range10_1_1"/>
    <protectedRange sqref="C80:C82 B83" name="Range12_1_1"/>
    <protectedRange sqref="C42" name="Range4"/>
  </protectedRanges>
  <sortState xmlns:xlrd2="http://schemas.microsoft.com/office/spreadsheetml/2017/richdata2" ref="I650:I656">
    <sortCondition ref="I650"/>
  </sortState>
  <dataConsolidate/>
  <mergeCells count="25">
    <mergeCell ref="A8:C8"/>
    <mergeCell ref="B12:M12"/>
    <mergeCell ref="D8:M8"/>
    <mergeCell ref="A9:C10"/>
    <mergeCell ref="E9:H9"/>
    <mergeCell ref="E10:H10"/>
    <mergeCell ref="J9:M9"/>
    <mergeCell ref="J10:M10"/>
    <mergeCell ref="B96:M96"/>
    <mergeCell ref="D77:K77"/>
    <mergeCell ref="B32:M32"/>
    <mergeCell ref="C59:I59"/>
    <mergeCell ref="B75:M75"/>
    <mergeCell ref="B90:M90"/>
    <mergeCell ref="A6:M6"/>
    <mergeCell ref="A7:C7"/>
    <mergeCell ref="L7:M7"/>
    <mergeCell ref="D7:H7"/>
    <mergeCell ref="A1:I4"/>
    <mergeCell ref="J1:M2"/>
    <mergeCell ref="J3:K3"/>
    <mergeCell ref="L3:M3"/>
    <mergeCell ref="J4:K4"/>
    <mergeCell ref="L4:M4"/>
    <mergeCell ref="A5:I5"/>
  </mergeCells>
  <printOptions horizontalCentered="1"/>
  <pageMargins left="0.25" right="0.25" top="0.6" bottom="0.5" header="0.3" footer="0.3"/>
  <pageSetup fitToHeight="0" orientation="portrait" r:id="rId1"/>
  <headerFooter>
    <oddHeader>&amp;R&amp;8DWM 4288 (August 2023)
401 KAR 42:250</oddHeader>
  </headerFooter>
  <drawing r:id="rId2"/>
  <legacyDrawing r:id="rId3"/>
  <controls>
    <mc:AlternateContent xmlns:mc="http://schemas.openxmlformats.org/markup-compatibility/2006">
      <mc:Choice Requires="x14">
        <control shapeId="4242" r:id="rId4" name="CheckBox1">
          <controlPr locked="0" defaultSize="0" autoLine="0" r:id="rId5">
            <anchor moveWithCells="1" sizeWithCells="1">
              <from>
                <xdr:col>0</xdr:col>
                <xdr:colOff>136071</xdr:colOff>
                <xdr:row>7</xdr:row>
                <xdr:rowOff>0</xdr:rowOff>
              </from>
              <to>
                <xdr:col>1</xdr:col>
                <xdr:colOff>114300</xdr:colOff>
                <xdr:row>7</xdr:row>
                <xdr:rowOff>0</xdr:rowOff>
              </to>
            </anchor>
          </controlPr>
        </control>
      </mc:Choice>
      <mc:Fallback>
        <control shapeId="4242" r:id="rId4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21ED0DFB41E41820E229DAC75B777" ma:contentTypeVersion="0" ma:contentTypeDescription="Create a new document." ma:contentTypeScope="" ma:versionID="b3f8aa95c90ce6fcc3ce548de48232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F659C1-0839-4F58-A397-3932C6D88CF1}"/>
</file>

<file path=customXml/itemProps2.xml><?xml version="1.0" encoding="utf-8"?>
<ds:datastoreItem xmlns:ds="http://schemas.openxmlformats.org/officeDocument/2006/customXml" ds:itemID="{060629E3-2B92-4060-83F2-38E0B55ED740}"/>
</file>

<file path=customXml/itemProps3.xml><?xml version="1.0" encoding="utf-8"?>
<ds:datastoreItem xmlns:ds="http://schemas.openxmlformats.org/officeDocument/2006/customXml" ds:itemID="{35A94229-D3A1-42A3-A99E-CEA9FC74AC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UST Reimbursement Itemization</vt:lpstr>
      <vt:lpstr>'UST Reimbursement Itemization'!OLE_LINK1</vt:lpstr>
      <vt:lpstr>'UST Reimbursement Itemization'!Print_Area</vt:lpstr>
    </vt:vector>
  </TitlesOfParts>
  <Company>EPPC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UST Reimbursement Request</dc:title>
  <dc:creator>Dawn.Baase@ky.gov</dc:creator>
  <cp:lastModifiedBy>Yunt, Cheryl L (EEC)</cp:lastModifiedBy>
  <cp:lastPrinted>2024-05-01T12:16:35Z</cp:lastPrinted>
  <dcterms:created xsi:type="dcterms:W3CDTF">2006-11-02T13:37:58Z</dcterms:created>
  <dcterms:modified xsi:type="dcterms:W3CDTF">2024-05-01T12:33:16Z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0x01010070121ED0DFB41E41820E229DAC75B777</vt:lpwstr>
  </property>
</Properties>
</file>